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8170"/>
  </bookViews>
  <sheets>
    <sheet name="Edit (2)" sheetId="11" r:id="rId1"/>
    <sheet name="2017" sheetId="5" r:id="rId2"/>
  </sheets>
  <definedNames>
    <definedName name="_xlnm.Print_Area" localSheetId="1">'2017'!$A$1:$K$57</definedName>
    <definedName name="_xlnm.Print_Titles" localSheetId="0">'Edit (2)'!$7:$8</definedName>
  </definedNames>
  <calcPr calcId="152511"/>
</workbook>
</file>

<file path=xl/calcChain.xml><?xml version="1.0" encoding="utf-8"?>
<calcChain xmlns="http://schemas.openxmlformats.org/spreadsheetml/2006/main">
  <c r="H4" i="11" l="1"/>
  <c r="H46" i="11" l="1"/>
  <c r="H53" i="11"/>
  <c r="H59" i="11" l="1"/>
  <c r="H5" i="11" s="1"/>
  <c r="J42" i="5"/>
  <c r="H35" i="5"/>
  <c r="I35" i="5"/>
  <c r="J35" i="5"/>
  <c r="H42" i="5"/>
  <c r="G42" i="5"/>
  <c r="G35" i="5"/>
  <c r="K5" i="5" l="1"/>
  <c r="J50" i="5" l="1"/>
  <c r="I50" i="5"/>
  <c r="H50" i="5"/>
  <c r="H51" i="5" s="1"/>
  <c r="I42" i="5"/>
  <c r="I51" i="5" l="1"/>
  <c r="J51" i="5"/>
</calcChain>
</file>

<file path=xl/sharedStrings.xml><?xml version="1.0" encoding="utf-8"?>
<sst xmlns="http://schemas.openxmlformats.org/spreadsheetml/2006/main" count="445" uniqueCount="415">
  <si>
    <t>Human Resource Dev't. Program</t>
  </si>
  <si>
    <t>Conduct of GAD Trainings/Seminars</t>
  </si>
  <si>
    <t>Lack of sex disaggregated data(eg. On issuance of permits and licenses, agri data, etc.)</t>
  </si>
  <si>
    <t>Provision of gender responsive facilities</t>
  </si>
  <si>
    <t>To increase CPR by 65%</t>
  </si>
  <si>
    <t>Waste disposal management program</t>
  </si>
  <si>
    <t>To decrease incidence of PWD with MR</t>
  </si>
  <si>
    <t>PWD Program</t>
  </si>
  <si>
    <t>High incidence of malnourised children(0-5yo)</t>
  </si>
  <si>
    <t>Absence of Pre-Marriage Counselling Room</t>
  </si>
  <si>
    <t>No shelter for victims of CICL, abused women and child</t>
  </si>
  <si>
    <t>To decrease incidence of malnourished children by 12%</t>
  </si>
  <si>
    <t>To activate OSY organization(PYAP)</t>
  </si>
  <si>
    <t>To provide PMC room conducive for couples to protect confidentiality</t>
  </si>
  <si>
    <t>To increase awareness of SC on their priviledges and responsibilities</t>
  </si>
  <si>
    <t>To provide shelter for victims of CICL abused women and children</t>
  </si>
  <si>
    <t>Nutrition Program</t>
  </si>
  <si>
    <t>SC Program and Services</t>
  </si>
  <si>
    <t>No capability program for BSPO handling population-related programs</t>
  </si>
  <si>
    <t>To increase cability  of BSPO to handle population related concerns</t>
  </si>
  <si>
    <t>Capability building</t>
  </si>
  <si>
    <t>Not accredited Day Care Workers &amp; Day Care Centers</t>
  </si>
  <si>
    <t>To conduct seminar on DCW Assessment tools and new manual</t>
  </si>
  <si>
    <t>PopDev Program</t>
  </si>
  <si>
    <t>Training on Assessment tools and new Manual for Day Care Workers</t>
  </si>
  <si>
    <t>Children needs venue to participate and be developed</t>
  </si>
  <si>
    <t>Municipal District Congress for Day Care</t>
  </si>
  <si>
    <t xml:space="preserve">Search for Day Care </t>
  </si>
  <si>
    <t>Lack of awareness on Senior Citizen privileges</t>
  </si>
  <si>
    <t>Recognition Program</t>
  </si>
  <si>
    <t>Rampant simulation of Birth of illegitimate Children</t>
  </si>
  <si>
    <t>Birth Registry</t>
  </si>
  <si>
    <t>To eliminate simulation of Birth of child</t>
  </si>
  <si>
    <t>MOOE</t>
  </si>
  <si>
    <t>PS</t>
  </si>
  <si>
    <t>CO</t>
  </si>
  <si>
    <t>Water Management System Program</t>
  </si>
  <si>
    <t>Sports Development Program</t>
  </si>
  <si>
    <t>FY 2017</t>
  </si>
  <si>
    <t>Region  VI</t>
  </si>
  <si>
    <t>Total LGU Budget</t>
  </si>
  <si>
    <t>Province of Iloilo</t>
  </si>
  <si>
    <t>Total GAD Budget</t>
  </si>
  <si>
    <t>Municipality of Bingawan</t>
  </si>
  <si>
    <t>Approved GAD Budget (6)</t>
  </si>
  <si>
    <t>CLIENT FOCUSED</t>
  </si>
  <si>
    <t>Family Planning Program</t>
  </si>
  <si>
    <t>Provision of sanitary toilet through counterparting NHTS/PHO and LGU</t>
  </si>
  <si>
    <t>1. Capability training and skills training                                                         2. Conduct meetings</t>
  </si>
  <si>
    <t>1. Sports Activities                                      2. Encampment                                            3. Peer helpers training</t>
  </si>
  <si>
    <t>1.Construction of PMC Room</t>
  </si>
  <si>
    <t>FP Program</t>
  </si>
  <si>
    <t>1. IEC                                                                2. General Assembly                                   3. Symposium</t>
  </si>
  <si>
    <t>Supplemental Feeding program through counterparting with PHO and LGU</t>
  </si>
  <si>
    <t>Improvement of Standard Day Care Centers</t>
  </si>
  <si>
    <t>Day Care Worker Program</t>
  </si>
  <si>
    <t>Institutionalizatin of Health &amp; Nutrition Program (immunization, salt iodization, etc.)</t>
  </si>
  <si>
    <t>Immunization, Salt Iodization, etc.</t>
  </si>
  <si>
    <t xml:space="preserve">Low percentage of immunization and lack of awareness on importance on usage of iodized salt </t>
  </si>
  <si>
    <t>To provide proper immunization</t>
  </si>
  <si>
    <t>Provision of Maternal and Post Natal Care</t>
  </si>
  <si>
    <t>Maternal and Post Natal Care Program</t>
  </si>
  <si>
    <t>To provide adequate maternal and post natal care to pregnant women</t>
  </si>
  <si>
    <t>Inadequacy of Maternal and Post Natal Care Services</t>
  </si>
  <si>
    <t>Provision of Children's Payground, library, etc</t>
  </si>
  <si>
    <t>Implementation of Sports Development Program</t>
  </si>
  <si>
    <t>Sports Program for All</t>
  </si>
  <si>
    <t xml:space="preserve">To support sports activities </t>
  </si>
  <si>
    <t>ORGANIZATIONAL FOCUSED</t>
  </si>
  <si>
    <t>To provide avenue for learning and play area for childrens</t>
  </si>
  <si>
    <t>Learning Center and Children's Play Area</t>
  </si>
  <si>
    <t>ATTRIBUTED PROGRAMS</t>
  </si>
  <si>
    <t>Sub-Total  B</t>
  </si>
  <si>
    <t>Sub-Total  A</t>
  </si>
  <si>
    <t>Title of Program or Project
(8)</t>
  </si>
  <si>
    <t>HGDG Design/Funding Facility/Generic Checklist Score
(9)</t>
  </si>
  <si>
    <t>Total Annual Program/Project Budget
(10)</t>
  </si>
  <si>
    <t>Sub -total C</t>
  </si>
  <si>
    <t>GRAND TOTAL (A+B+C)</t>
  </si>
  <si>
    <t>Prepared by:</t>
  </si>
  <si>
    <t>Approved by:</t>
  </si>
  <si>
    <t>HON. MARK P. PALABRICA</t>
  </si>
  <si>
    <t>Local Chief Executive</t>
  </si>
  <si>
    <t>Chairperson - TWG-GFPS</t>
  </si>
  <si>
    <t>MAE R. GALLAZA</t>
  </si>
  <si>
    <t>Performance Indicator andTarget
(5)</t>
  </si>
  <si>
    <t>61% of female population ages 15-64 are unemployed</t>
  </si>
  <si>
    <t>1. Livelihood Program            a. Food Processing                   b. Vegetable seed dispersal   
c. Vegetable processing</t>
  </si>
  <si>
    <t>1. additional 2 women's group organized
2. Conducted orientation on Gender and Women's economic empowerment to 3 women's organization
3. Conducted skills enhancement training to 3 women's organization.</t>
  </si>
  <si>
    <t xml:space="preserve">1. Organize women's group                            2. Orientation on Gender and Women's Economic Empowerment                                    3. Skills Enhancement                                     </t>
  </si>
  <si>
    <t>More than 50% household have no access to safe drinking water</t>
  </si>
  <si>
    <t>Absence of Gender-Responsive public facilities</t>
  </si>
  <si>
    <t>To provide Gender-responsive facilities</t>
  </si>
  <si>
    <t>1. Establishment/Improvement of Gender-Responsive Public Toilets</t>
  </si>
  <si>
    <t>1. atleast 1 gender-responsive public toilet</t>
  </si>
  <si>
    <t>19% of household have no access to sanitary toilets</t>
  </si>
  <si>
    <t>Provided complete materials (cement, toilet bowls, Pipes) to 200 beneficiaries</t>
  </si>
  <si>
    <t xml:space="preserve">1. Conduct water sampling and regular chlorination of water sources
2. Provision of jetmatic pump with culvert pipe
                                                          </t>
  </si>
  <si>
    <t>1. Chlorinated to 70 water sources every month
2. Provided 5 units of jetmatic pump per barangays</t>
  </si>
  <si>
    <t>1. Conduct FPAs for SPAs/NHTS couples
2. Purchase of FP commodities</t>
  </si>
  <si>
    <t>1. Conduct  twice a month FPAs for SPAs/NHTS couples
2. Purchase and distributed of FP commodities to ______ beneficiaries</t>
  </si>
  <si>
    <t>High incidence of PWDs with Mental Retardation</t>
  </si>
  <si>
    <t>22% Contraceptive Prevalence Rate (CPR)</t>
  </si>
  <si>
    <t>14 barangays have Inactive OSY program</t>
  </si>
  <si>
    <t>11 barangays have inactive women's organization</t>
  </si>
  <si>
    <t>To reactivate/reorganize women's organization</t>
  </si>
  <si>
    <t>Strengtheing of Women's Organization</t>
  </si>
  <si>
    <t>1.Distribution of IEC Materials
-Information Dissemination on legal adoption
-</t>
  </si>
  <si>
    <t>1.Distributed IEC Materials to 14 barangays</t>
  </si>
  <si>
    <t>1. Conducted training on assessment tools to 21 Child Development Workers (CDW)</t>
  </si>
  <si>
    <t>8 Day Care Centers are not on specified standard as per DSWD Guidelines</t>
  </si>
  <si>
    <t>Improvement of Day Care Centers to meet specified standard</t>
  </si>
  <si>
    <t>To provide conducive learning environment for Children</t>
  </si>
  <si>
    <t>atleast 1 day care center improved</t>
  </si>
  <si>
    <t>Not complete learning materials in the teen-center</t>
  </si>
  <si>
    <t>To provide additional learning materials for the teen-centers</t>
  </si>
  <si>
    <t>Youth Development Program</t>
  </si>
  <si>
    <t>1. conducted sports activities, encampment , and peer helpers training</t>
  </si>
  <si>
    <t>Acquisition of learning materials for teen-center</t>
  </si>
  <si>
    <t>Acquired learning materials and equipments for teen center</t>
  </si>
  <si>
    <t>Conducted general assembly and symposium for SC</t>
  </si>
  <si>
    <t>Construction of Crisis Center</t>
  </si>
  <si>
    <t>Rehabilitation and Intervention Program for CICL, Victims of Violence</t>
  </si>
  <si>
    <t>Constructed Crisis Center for Children and Victim of Violence</t>
  </si>
  <si>
    <t>Conducted Municipal District Congress for Day Care</t>
  </si>
  <si>
    <t xml:space="preserve">Conducted Search for Day Care </t>
  </si>
  <si>
    <t>Conducted Recognition Program</t>
  </si>
  <si>
    <t>No Venue for Learnings and Playgrounds for childrens</t>
  </si>
  <si>
    <t>To develop children's psychosocial aspects of life</t>
  </si>
  <si>
    <t>Day Care Services Program; National Children's Month Celebration</t>
  </si>
  <si>
    <t>Little Local Officials
Mock Session with Sangguinan</t>
  </si>
  <si>
    <t>Conducted Little Local Officials and Celebrated National Children's Month</t>
  </si>
  <si>
    <t>More than 40% of LGU employees have not attended Gender Sensitivity Training</t>
  </si>
  <si>
    <t>Conducted atleast 1 GST for employees</t>
  </si>
  <si>
    <t>To maintain sex disaggregated  data</t>
  </si>
  <si>
    <t>Database Management</t>
  </si>
  <si>
    <t>GAD Database</t>
  </si>
  <si>
    <t>Preparation of GAD database</t>
  </si>
  <si>
    <t>1 marriage counselling room constructed</t>
  </si>
  <si>
    <t>To provide a venue for learning and play area for childrens</t>
  </si>
  <si>
    <t>Constructed atleast 1 playground 
-acquired books for library</t>
  </si>
  <si>
    <t>1. atleast 1 PWD group organized
2. Collected data of PWD
3.Distributed IEC Materials</t>
  </si>
  <si>
    <t xml:space="preserve">1. Organize PWDs                                       2. Profiling of MRs
3. Distribution of IEC Materials </t>
  </si>
  <si>
    <t>Conducted atleast 1 Capability Building Training</t>
  </si>
  <si>
    <t>Conducted feeding program in Day Cares and Elementary Schools</t>
  </si>
  <si>
    <t>Establishment of Playground</t>
  </si>
  <si>
    <t>To increase knoweldge of LGU Officials/employees on GAD</t>
  </si>
  <si>
    <t>To increase livelihood opportunities for women by 6% at the end of 2017</t>
  </si>
  <si>
    <t>To increase access to safe drinking water by 10% at the end of 2017</t>
  </si>
  <si>
    <t>To increased by 85% HH has access sanitary toilets</t>
  </si>
  <si>
    <t>Conducted atleast 1 sports activity.</t>
  </si>
  <si>
    <t>Conducted immunization every Wednesday and Salt Iodization atleast once every year</t>
  </si>
  <si>
    <t>Conducted maternal and Post Natal  Care Service</t>
  </si>
  <si>
    <t xml:space="preserve">Residents are not secured at night because 50% of municipal  streets lights are not functional </t>
  </si>
  <si>
    <t>to provide secured environment and sustain the 0% street crime in the municipality</t>
  </si>
  <si>
    <t>repair and maintenance of streetlights</t>
  </si>
  <si>
    <t>repair of non-functional municipal streetlights in Brgy. Poblacion</t>
  </si>
  <si>
    <t xml:space="preserve">70% of the municipal street lights are functional </t>
  </si>
  <si>
    <t>14 barangays have temporay evacuation centers only (RA 10121-Phil. Risk Reduction and Management Act)</t>
  </si>
  <si>
    <t>To provide evacuation centers to survivors of Disaster/s</t>
  </si>
  <si>
    <t>Municipal Risk Reduction and Management Program</t>
  </si>
  <si>
    <t>Construction/Rehabilitation of Evacuation Centers</t>
  </si>
  <si>
    <t>Constructed/Rehabilitated atleast 2 evacuation center</t>
  </si>
  <si>
    <t>ANNUAL GENDER AND DEVELOPMENT (GAD) ACCOMPLISHMENT REPORT</t>
  </si>
  <si>
    <t>GAD Activity</t>
  </si>
  <si>
    <t>1. 5 women's group organized (Malitbog Ilaya Women's Association, Bulabog Women's Association, Poblacion SLP Association, Jesus Saves Baptist Church RIC, Malitbog Ilaya RIC), and Reorganized Ngingi-an SLP Association.
2. One Gender And Development  advocacy conducted at Jovita Alfaras Rivera National High School
3.Training on Soap Making conducted (30pax)                     4. Training on Swine fattening conducted (32pax)                    5. Training on Coffee production conducted (30pax)</t>
  </si>
  <si>
    <t xml:space="preserve">&gt; USAPAN Sessions were conducted to 470 woman </t>
  </si>
  <si>
    <t>&gt; 10 toilet bowls and 30 cements were distributed to beneficiaries in Brgy. Quinangyana
&gt;20 drums for sanitary septic tanks were given to beneficiaries in Brgy. Alabidhan</t>
  </si>
  <si>
    <t>&gt;1 BSPO Performance evaluation &amp; target setting conducted
&gt; 1 BSPO updating course conducted</t>
  </si>
  <si>
    <t>&gt; 3 barangays were conducted of mobile registration</t>
  </si>
  <si>
    <t>&gt; Maternal Services were provided to 225 pregnant women &amp; post partum services to 185 post partum women</t>
  </si>
  <si>
    <t xml:space="preserve">&gt; conducted 12 monthly meeting
&gt; conducted general assembly
</t>
  </si>
  <si>
    <t>&gt; 1 MOA with Balay Paglaom in Mina, Iloilo</t>
  </si>
  <si>
    <t>&gt; National Immunization Program is implemented/conducted every Wednesday
&gt; Intensified advocacies on the importance of Iodize Salt</t>
  </si>
  <si>
    <t>&gt; 1 PWD Group organized (brgy Quinangyana)
&gt; Registered 85 PWD and registered online</t>
  </si>
  <si>
    <t>2 women groups were organized</t>
  </si>
  <si>
    <t>&gt; Acquired musical instruments, laptop, and other equipment for Bingawan NHS Teen Center</t>
  </si>
  <si>
    <t>3 Day Care Centers established</t>
  </si>
  <si>
    <t>&gt; Conducted search for Day Care in January</t>
  </si>
  <si>
    <t>&gt; Conducted Municipal District congress for Day Care</t>
  </si>
  <si>
    <t>Conducted recognition program in March</t>
  </si>
  <si>
    <t>30 Pupils served as Little Local Official for 3 days</t>
  </si>
  <si>
    <t>MARK P. PALABRICA</t>
  </si>
  <si>
    <t>&gt; Representation of 1 youth leader in Provincial Youth Organization
&gt; Special Program for the Employment of Students</t>
  </si>
  <si>
    <t>&gt; Distribution of vegetables seeds
&gt; Supplemental Feeding is given to malnourished and elementary pupil
&gt;Nutrition Month Celebration</t>
  </si>
  <si>
    <t>&gt; Rehabilitation of 4 identified schools as evacuation center</t>
  </si>
  <si>
    <t>Actual Accomplishment (Physical)</t>
  </si>
  <si>
    <t>Budget</t>
  </si>
  <si>
    <t>REGULAR PROGRAMS, PROJECTS AND ACTIVITIES ATTRIBUTED TO GAD</t>
  </si>
  <si>
    <t>REGULAR PROGRAMS, PROJECTS AND ACTIVITIES</t>
  </si>
  <si>
    <t>HGDG Score (Designing-Box 7a)</t>
  </si>
  <si>
    <t>% Attribution using HGDG</t>
  </si>
  <si>
    <t>Attribution to GAD Budget (GAD Plan)</t>
  </si>
  <si>
    <t>New HGDG Score (PIMME)</t>
  </si>
  <si>
    <t>% Attribution using HGDG (PIMME)</t>
  </si>
  <si>
    <t>Reason for Variance</t>
  </si>
  <si>
    <t>Actual Program/ Project Cost Expenditure</t>
  </si>
  <si>
    <t>Actual Budget Attributed to GAD</t>
  </si>
  <si>
    <t>Gender Issue</t>
  </si>
  <si>
    <t>GAD Objectives</t>
  </si>
  <si>
    <t xml:space="preserve">LGU Program </t>
  </si>
  <si>
    <t>Performance Indicator/ Performance Target</t>
  </si>
  <si>
    <t>Total LGU Budget :</t>
  </si>
  <si>
    <t>Total GAD Budget :</t>
  </si>
  <si>
    <t>Total GAD Utilization :</t>
  </si>
  <si>
    <t>Reviewed by:</t>
  </si>
  <si>
    <t>MARIO N. NILLOS</t>
  </si>
  <si>
    <t>PGDH-PPDO</t>
  </si>
  <si>
    <t>GAD CO-CHAIRPERSON</t>
  </si>
  <si>
    <t xml:space="preserve">GRAND TOTAL </t>
  </si>
  <si>
    <t>To be prioritized next year</t>
  </si>
  <si>
    <t>&gt; Maintenance Municipal Plaza/Football ground/Children's Playground</t>
  </si>
  <si>
    <t>Not prioritized</t>
  </si>
  <si>
    <t>&gt; Conducted summer sports activities for youth
&gt; Support to in-school sports activities</t>
  </si>
  <si>
    <t>&gt; 200 water sources were chlorinated in 2017
&gt; Purchased 5 jetmatic pump
&gt; Construction of rainwater catchment</t>
  </si>
  <si>
    <t>72,493.50
Hired personnel for maintenance of plaza and playground</t>
  </si>
  <si>
    <t>70,000.00
Incentive for BSPO</t>
  </si>
  <si>
    <t>116,000.00
Local Counterpart for SPES Program</t>
  </si>
  <si>
    <t>&gt; 3 street lights installed in Brgy. Cairohan, Bulabog, and Castroverde Street
&gt; Repair of municipal street lights</t>
  </si>
  <si>
    <t>128,514.00
Urgent need to install additional street lights</t>
  </si>
  <si>
    <t>45,250.00
To be implemented in 2018</t>
  </si>
  <si>
    <t>59,000
More participants</t>
  </si>
  <si>
    <t>157,640.00
More sports activities conducted</t>
  </si>
  <si>
    <t>30,000
Other program funded by PCDO/ ITLDC (20,000.00)
DA RFO6
(475,000.00)</t>
  </si>
  <si>
    <t>24,761.00
Other program funded by Provincial Health Office</t>
  </si>
  <si>
    <t>Other program funded by Provincial Health Office</t>
  </si>
  <si>
    <t>224,000.00 funded by Provincial Health Office</t>
  </si>
  <si>
    <t>80,000.00 
2 DCC funded by KALAHI, 1 by MAGDALO Partylist</t>
  </si>
  <si>
    <t>&gt; Monthly Meeting and updating of Programs</t>
  </si>
  <si>
    <t>To be implemented this year</t>
  </si>
  <si>
    <t>Maintained public facilities</t>
  </si>
  <si>
    <t xml:space="preserve">&gt; GAD workshop on LGU Plan and Budget last March 2017
</t>
  </si>
  <si>
    <t>FY 2018</t>
  </si>
  <si>
    <t>Gender Issue or GAD Mandate
(1)</t>
  </si>
  <si>
    <t>GAD Objective
(2)</t>
  </si>
  <si>
    <t>Relevant LGU Program or Project
(3)</t>
  </si>
  <si>
    <t>GAD Activity
(4)</t>
  </si>
  <si>
    <t>Womens Right to Health
(R.A. 9710, sec.17)</t>
  </si>
  <si>
    <t xml:space="preserve">To cater 80% of SAWRA to avail free screening </t>
  </si>
  <si>
    <t>* Masterlisting of SAWRA                                 
*Conduct Orientation on Pap Smear/ Acetic Aid Wash to RHU Personnel                                                                                                                 * Conduct Monthy Pap Smear/Acetic Acid Wash                                
  *Refer clients to referral hospital</t>
  </si>
  <si>
    <t>*1 SAWRA Masterlist available    
*1 Orientation on updates of STD HIV AIDS to RHU Personnel conducted   
*12 Pap Smear/ Acetic Acid Wash Sessions conducted 
* 30% of SAWRA availed PAP Smear
* 100% of women with positive findings referred</t>
  </si>
  <si>
    <t>To increase awareness of women to proper breast examination</t>
  </si>
  <si>
    <t>*Strengthen advocacy on Self Breast Examination
*Conduct Breast Examination during consultation
*Refer clients to hospital for mammogram
*Breast Cancer Awarenass Forumn</t>
  </si>
  <si>
    <t xml:space="preserve">*4 advocacy campaigns conducted 
*100 women undergone breast examination
*100% of women detected with breast lumps referred to hopsital for Mammogram
*1 Breast Cancer Awareness Forum conducted </t>
  </si>
  <si>
    <t>To reach 100% of pregnant women comply for complete prenatal check up</t>
  </si>
  <si>
    <t>Maternal Neonatal Child Health and Nutrition (MNCHN) Program</t>
  </si>
  <si>
    <t>*Request for Resolution adapting KOICA's Happy Mom Voucher Program for budget
 *Sustain Happy Mom Voucher Program</t>
  </si>
  <si>
    <t xml:space="preserve">* 1 Municipal Resolution passed
*250 pregnant women given complete packages </t>
  </si>
  <si>
    <t>Limited knowledge of the community on Disease Control Program for STD HIV AIDS
(RA 9710, sec 17.a5)</t>
  </si>
  <si>
    <t>To increase awareness of the 14 barangays regarding Disease Control Program for STD HIV AIDS</t>
  </si>
  <si>
    <t>Adolescent Reproductive Sexual Health (ARSH)</t>
  </si>
  <si>
    <t>*Creation of STD HIV AIDS Municipal Task Force                                                 
*Conduct Orientation and Symposiums on STD HIV AIDS in schools and community                                          *Conduct Free Screening on STD HIV AIDS                                                         *Celebrate World Aid's Day</t>
  </si>
  <si>
    <t xml:space="preserve">*1 STD HIV AIDS  Municipal Task Force created
*1 orientation  on STD HIV in community conducted    
*2 Symposiums on STD HIV AIDS in schools conducted                                                                                     *1 Free screening on STD HIV AIDS conducted
*10% of the population availed of free screening 
*1 World Aid's Day  celebrated </t>
  </si>
  <si>
    <t>Low Contraceptive Prevalence Rate (CPR) (42%) as of 2016</t>
  </si>
  <si>
    <t>To reach 65% CPR</t>
  </si>
  <si>
    <t xml:space="preserve">
* Conduct RP RH classes and USAPAN Sessions
*Conduct Family Planning Day
*Request Resolution for purchase of FP Supplies
*Purchase of FP Commodities</t>
  </si>
  <si>
    <t>*48 RP/RH / USAPAN Series conducted
*12 Family Planning Day Conducted
* 1 Municipality Resolution passed
*4, 000 cycles of POP &amp; COC, 500 vials of DMPA, 500 boxes of condom, 100 pcs of IUD, 100 cycle beads purchased</t>
  </si>
  <si>
    <t>3 BHS have no access to water</t>
  </si>
  <si>
    <t>To construct and install water system facility to 4 BHS</t>
  </si>
  <si>
    <t>*Construct BHS with water system (Bulabog BHS, Quinangyana, Tubod)
*Contruct and install water system facility (Guinhulacan BHS, Quinar-upan BHS)</t>
  </si>
  <si>
    <t>*3 BHS constructed with water system installed
*2 Water system facility installed</t>
  </si>
  <si>
    <t>RA 9344 (Juvenile Justice &amp; Welfare Act) Section 18. Establishment of Comprehensive Justice Intervention Program</t>
  </si>
  <si>
    <t>to rehabilitate children in conflict with the law</t>
  </si>
  <si>
    <t>Children In Conflict with the Law(CICL) Intervention Program</t>
  </si>
  <si>
    <t>referral of CICL to partner LGUs with crisis center</t>
  </si>
  <si>
    <t>100% of CICL reported cases referred to CICL center of partner LGUs</t>
  </si>
  <si>
    <t>RA 9710 sec. 24 Par. C. Gender Sensitivity Traning &amp; Seminar</t>
  </si>
  <si>
    <t>To increase level of awareness on GAD &amp; other gender related laws</t>
  </si>
  <si>
    <t xml:space="preserve"> GAD </t>
  </si>
  <si>
    <t>1. Conduct of GAD trainings/seminars and other gender related laws (VAWC, RA 9710, RA 7192 &amp; other related laws)</t>
  </si>
  <si>
    <t>4 GAD related training programs conducted &amp; attended by 100% LGU officials &amp; employees and other stakeholders</t>
  </si>
  <si>
    <t>2. Conduct of Activities related to:
     Womens Month Celebration</t>
  </si>
  <si>
    <t>Conducted Women's Month Celebration every March</t>
  </si>
  <si>
    <t xml:space="preserve">    Family Week Celebration</t>
  </si>
  <si>
    <t>Conducted  Family Week Celebration every September</t>
  </si>
  <si>
    <t xml:space="preserve">Social Protection
(RA 9710, sec 27) </t>
  </si>
  <si>
    <t xml:space="preserve">To inform/orient marginal and  indigent women on the different social protection programs &amp; services
</t>
  </si>
  <si>
    <t>Information dissemination on the different social protection programs &amp; services</t>
  </si>
  <si>
    <t>Massive &amp; intensive IEC on the different social protection program &amp; services</t>
  </si>
  <si>
    <t xml:space="preserve">Include IEC Materials
2 Caravans on Social Services conducted
14 Brgys. With functional VAWC desk 
All women groups in 14 brgys. Are informed and oriented on the different social protection programs and services
</t>
  </si>
  <si>
    <t>Sustaining the operationalization of VAWC desk in 14 barangays to address cases on women and children</t>
  </si>
  <si>
    <t>Strengthening of existing womens group in every barangay through capacity building</t>
  </si>
  <si>
    <t xml:space="preserve">RA 9710 Chapter V; Rights and Empowerment of Marginalized Sectors </t>
  </si>
  <si>
    <t>To increase access of economic support to identified women groups for technical assistance and entrepreneurial skills</t>
  </si>
  <si>
    <t>Trainings/seminars on  MSME's</t>
  </si>
  <si>
    <t>Conduct of consultation/coordination meetings with partner NGA's</t>
  </si>
  <si>
    <t>5 women groups informed &amp; identified
3 Consultations conducted</t>
  </si>
  <si>
    <t>Identification of women groups as beneficiaries &amp; conduct TNA</t>
  </si>
  <si>
    <t>75% of total women clientele attended and benefitted</t>
  </si>
  <si>
    <t>Conduct of tranings on packaging, marketing &amp; product dev't., etc. on various womens group</t>
  </si>
  <si>
    <t>2 women's group trained</t>
  </si>
  <si>
    <t>Absence of Municipal Women and Youth Council</t>
  </si>
  <si>
    <t>To Create Municipal Women &amp; Youth Council</t>
  </si>
  <si>
    <t xml:space="preserve"> women and youth empowerment in local governance</t>
  </si>
  <si>
    <t>Consultation meetings among different women &amp; youth organization</t>
  </si>
  <si>
    <t xml:space="preserve">5 consultation meeting among women and youth conducted
</t>
  </si>
  <si>
    <t>Accreditation of women &amp; youth group to be part of the BDC/MDC</t>
  </si>
  <si>
    <t xml:space="preserve">2 organizations accredited
</t>
  </si>
  <si>
    <t>Identify potential leaders as members of the council</t>
  </si>
  <si>
    <t>20 potential leaders identified</t>
  </si>
  <si>
    <t>Compliance to RA. 9344, RA 8505, RA. 7610</t>
  </si>
  <si>
    <t>To provide safe and temporary shelter for the victim of VAWC,Rape and CICL</t>
  </si>
  <si>
    <t>Social Protection Program</t>
  </si>
  <si>
    <t>Construction/establishment of Reception Action Center/Crisis Center</t>
  </si>
  <si>
    <t>1 Reception Action Center/Crisis Center</t>
  </si>
  <si>
    <t xml:space="preserve">Out of the 428 surveyed PWD Population only 48 are validated and registered in the MSWDO </t>
  </si>
  <si>
    <t>To properly identify and register the PWDs online to determine their needs and extend proper programs and services</t>
  </si>
  <si>
    <t>PWD Profiling and Online Registration</t>
  </si>
  <si>
    <t>Profiling of PWDs</t>
  </si>
  <si>
    <t>1 PWD database established</t>
  </si>
  <si>
    <t>Organization of PWD in barangays</t>
  </si>
  <si>
    <t>1 PWD Organization per barangay</t>
  </si>
  <si>
    <t>Campaign on the early detection of disability</t>
  </si>
  <si>
    <t>IEC aterials are distributed to 14 barangays</t>
  </si>
  <si>
    <t>Provision of medical devices to PWD</t>
  </si>
  <si>
    <t>5 beneficiaries of cratches/wheelchairs/walker</t>
  </si>
  <si>
    <t>Out-of-School Youth (OSY) Progam not given attention</t>
  </si>
  <si>
    <t xml:space="preserve">Priorization of OSY programs </t>
  </si>
  <si>
    <t>Reactivation of Pag-asa Youth Association Program (PYAP)</t>
  </si>
  <si>
    <t>PYAP Encampment, Youth summit, skills training</t>
  </si>
  <si>
    <t>Attendance on PYAP Encampment, youth summit and skills training</t>
  </si>
  <si>
    <t>Repair and maintenance of Teen Center</t>
  </si>
  <si>
    <t>1 Teen Center Maintained</t>
  </si>
  <si>
    <t>(RA 9994, Expanded Senior Citizens Act) of the 1% share in the Annual Budget only 100,000 pesos or __% is appropriated for SC</t>
  </si>
  <si>
    <t>To increase LGU Allocation for SC Programs and Projects</t>
  </si>
  <si>
    <t>Formulation of Senior Citizens Work and Financial Plan</t>
  </si>
  <si>
    <t>Planning Workshop, conduct planning workshops and meetings</t>
  </si>
  <si>
    <t xml:space="preserve">Work and Financial for CY 2018 formulated </t>
  </si>
  <si>
    <t>To strengthen and empower SC</t>
  </si>
  <si>
    <t>Monthly meeting of barangay Senior Citizens Federated Association Incorportaed (SCFAI) President</t>
  </si>
  <si>
    <t>12 meetings conducted
1 General Assembly, Symposium, and Eldery Week Celebration Conducted</t>
  </si>
  <si>
    <t>Rank no. 16 on the high incident of Malnurished Children in the Province of Iloilo</t>
  </si>
  <si>
    <t>To decrease Malnurished children in the Municiality</t>
  </si>
  <si>
    <t>Supplemental Feeding Program</t>
  </si>
  <si>
    <t>Decreased incidence of malnurished children by 12%</t>
  </si>
  <si>
    <t>21 Day Care Center(DCC) and Day Care Workers (DCW) not Accredited as per DSWD Guidelines
(RA 10410, Early Years Act (EYA) of 2013)</t>
  </si>
  <si>
    <t>To upgrade and update the capabilities of service providers and their supervisors to comply with quality standards for various ECCD programs</t>
  </si>
  <si>
    <t>Day Care Program/Early Childhood Care and Development (ECCD) Program</t>
  </si>
  <si>
    <t>Accreditation of DCW and DCC</t>
  </si>
  <si>
    <t>Inadequate recreational facilities for children
(PD 603, Child and Youth Welfare Code, Title V, Chapter 1, Art.85)</t>
  </si>
  <si>
    <t>To insure the full enjoyment of the right of every child to live in a society that offers or guarantee him safety, health, good moral environment and facilities for his wholesome growth and development</t>
  </si>
  <si>
    <t>Improvement Children's Play Area</t>
  </si>
  <si>
    <t>Installation of additional playground equipment</t>
  </si>
  <si>
    <t>2 additional playground equipment installed</t>
  </si>
  <si>
    <t>Sub -total A</t>
  </si>
  <si>
    <t>GAD Code partially implemented
(RA 9710 Chapter VI : Institutional Mechanism)</t>
  </si>
  <si>
    <t>To fully implement GAD Code</t>
  </si>
  <si>
    <t xml:space="preserve">Gender and Development, empowerment </t>
  </si>
  <si>
    <t>Review/Revisit GAD Code of 2012</t>
  </si>
  <si>
    <t>1 GAD Code reviewed with observation and recommendation outputs</t>
  </si>
  <si>
    <t>Conduct GAD Summit</t>
  </si>
  <si>
    <t>Conduct of GAD related activities on GAD Code implementation</t>
  </si>
  <si>
    <t>Lack of Advocacy on GAD</t>
  </si>
  <si>
    <t>To increase awareness on GAD</t>
  </si>
  <si>
    <t>Gender Sensitive Program</t>
  </si>
  <si>
    <t xml:space="preserve">Attendance/conduct of GST
</t>
  </si>
  <si>
    <t>1 GST conducted or atleast 40% of LGU Employees attended GST</t>
  </si>
  <si>
    <t>Distribution/Posting of IEC materials</t>
  </si>
  <si>
    <t>100 copies of IEC materials distributed and Posted to 14 Barangays</t>
  </si>
  <si>
    <t>Sub -total B</t>
  </si>
  <si>
    <t>Chairperson GFPS, TWG</t>
  </si>
  <si>
    <t>Actual Results
(6)</t>
  </si>
  <si>
    <t>Approved GAD Budget
(7)</t>
  </si>
  <si>
    <t>Actual GAD Cost or Expenditure
(8)</t>
  </si>
  <si>
    <t>Variance or Remarks
(9)</t>
  </si>
  <si>
    <t>&gt; SAWRA (Sexually Active Women of Reproductive Age) Masterlist
&gt; 1 Orientation on updates of STD HIV AIDS to RHU Personnel</t>
  </si>
  <si>
    <t>&gt;Advocacies done in 4 Barangay Health Stations during mother's class and Bench Conferences conducted</t>
  </si>
  <si>
    <t>&gt; Increased number of pregnant women with four Antenatal Care visits from 175 to 227 in 2018</t>
  </si>
  <si>
    <t>&gt;1 STD/HIV AIDS Municipal Task force created
&gt;1 orientation on STD HIV in community during World AIDS Day conducted</t>
  </si>
  <si>
    <t>Only 30,000 pesos alloted</t>
  </si>
  <si>
    <t>&gt; 48 RPRH USAPAN series conducted
&gt;Purchased 4,000 cycles of POP &amp; COC, 500 vials of DMPA, 500 boxes of condom, 100 pcs of IUD, 100 cycle beads.</t>
  </si>
  <si>
    <t>&gt; 7 barangays with 20 beneficiaries availed jetmatic pump and constructed water catchments</t>
  </si>
  <si>
    <t>&gt; Municipal Streets and 2 barangays improve and maintain streetlighting</t>
  </si>
  <si>
    <t>68,158 (Urgenct need to install additional street lights)</t>
  </si>
  <si>
    <t>5 CICL undergone counselling and intervention program</t>
  </si>
  <si>
    <t>Conducted capacity development to LGU employees and  officials</t>
  </si>
  <si>
    <t>1 Celebration of Women's Month</t>
  </si>
  <si>
    <t>&gt; Conduct Meeting and Family Day for 4Ps Beneficiaries</t>
  </si>
  <si>
    <t>&gt; 2 Pamangkotanon sa Banwa and 
&gt; Establishment of Website</t>
  </si>
  <si>
    <t>Quarterly reporting of VAWC Desk</t>
  </si>
  <si>
    <t>Conduct meetings and 2 livelihood trainings</t>
  </si>
  <si>
    <t>2 consultation meetings conducted</t>
  </si>
  <si>
    <t>3 cooperatives attended skills training</t>
  </si>
  <si>
    <t>&gt; 3 youth organization and 4 women's organization recognized
&gt; Orientation with Punong barangay for the participation of women and youth in MDC and BDC
&gt; Quarterly MCPC Meeting conducted</t>
  </si>
  <si>
    <t>not prioritized</t>
  </si>
  <si>
    <t>172 PWD registered</t>
  </si>
  <si>
    <t>2 PWD were organized</t>
  </si>
  <si>
    <t>Distributed IEC Materials to 14 barangays</t>
  </si>
  <si>
    <t>&gt; 3 recognized youth organization
&gt; Special Program for Employment of Students
&gt; 1 Teen Center Maintained</t>
  </si>
  <si>
    <t>&gt; Senior Citizen formulated Work and Financial Plan</t>
  </si>
  <si>
    <t xml:space="preserve">&gt; Senior Citizen's General Assembly
&gt;Election of OSCA 
&gt;Elderly Filipino Week celebration </t>
  </si>
  <si>
    <t>&gt; Local Health Month celebration
&gt; Decreased of malnurished from 5.19 in 2017 to 4.7 in 2018</t>
  </si>
  <si>
    <t>21 Day Care Workers (DCW) and Day Care Centers Accredited</t>
  </si>
  <si>
    <t>&gt; 6 DCW accomplished folders for accreditation
&gt; 1 training and orientation of DCW for Accreditation</t>
  </si>
  <si>
    <t>50,000
15 DCW not completed yet their accreditation folder</t>
  </si>
  <si>
    <t>85% of employees attended Gender Sensitivity Training</t>
  </si>
  <si>
    <t>Printed and distributed IEC Materials to 14 barangays</t>
  </si>
  <si>
    <t>64,000 from MOOE of the Mayor's Office</t>
  </si>
  <si>
    <t>Other fund from Iloilo Provincial Office</t>
  </si>
  <si>
    <t>Remaining fund counterpart from Iloilo Provincial Office</t>
  </si>
  <si>
    <t>150,000 Local Counterpart for SPES Program</t>
  </si>
  <si>
    <t xml:space="preserve">Not prioritized </t>
  </si>
  <si>
    <t>To be reviewed</t>
  </si>
  <si>
    <t>12 wheel chairs and cratches provided</t>
  </si>
  <si>
    <t>50,000 sponsored by the Latter Day Saints and Vice Governor Garin</t>
  </si>
  <si>
    <t>No CICL referred to Balay Pagla-um</t>
  </si>
  <si>
    <t>15% of families have insufficient resources to meet needed for burial and medical expenses</t>
  </si>
  <si>
    <t>Total GAD Utilization</t>
  </si>
  <si>
    <t>To provide financial assistance to families or individuals in crises situation</t>
  </si>
  <si>
    <t>Aid to Individual In Crisis Situation (AICS)</t>
  </si>
  <si>
    <t>100 families/individuals availed financial assistance</t>
  </si>
  <si>
    <t>230 families/individuals availed financial assistance</t>
  </si>
  <si>
    <t>773,712 includes salary of Social workers</t>
  </si>
  <si>
    <t>1,843,712 includes salary of Doctor, Nurse, Medtech and medwives.</t>
  </si>
  <si>
    <t xml:space="preserve">Not included in the GAD Plan but it was implemented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</si>
</sst>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_-;\-* #,##0.00_-;_-* &quot;-&quot;??_-;_-@_-"/>
  </numFmts>
  <fonts count="17" x14ac:knownFonts="1">
    <font>
      <sz val="11"/>
      <color theme="1"/>
      <name val="Calibri"/>
      <family val="2"/>
      <scheme val="minor"/>
    </font>
    <font>
      <b/>
      <sz val="14"/>
      <color theme="1"/>
      <name val="Calibri"/>
      <family val="2"/>
      <scheme val="minor"/>
    </font>
    <font>
      <sz val="10"/>
      <color theme="1"/>
      <name val="Calibri"/>
      <family val="2"/>
      <scheme val="minor"/>
    </font>
    <font>
      <b/>
      <sz val="8"/>
      <color theme="1"/>
      <name val="Calibri"/>
      <family val="2"/>
      <scheme val="minor"/>
    </font>
    <font>
      <sz val="8"/>
      <color theme="1"/>
      <name val="Calibri"/>
      <family val="2"/>
      <scheme val="minor"/>
    </font>
    <font>
      <sz val="11"/>
      <color theme="1"/>
      <name val="Calibri"/>
      <family val="2"/>
      <scheme val="minor"/>
    </font>
    <font>
      <sz val="10"/>
      <color theme="1"/>
      <name val="Arial Narrow"/>
      <family val="2"/>
    </font>
    <font>
      <b/>
      <sz val="11"/>
      <color theme="1"/>
      <name val="Calibri"/>
      <family val="2"/>
      <scheme val="minor"/>
    </font>
    <font>
      <b/>
      <sz val="12"/>
      <color theme="1"/>
      <name val="Calibri"/>
      <family val="2"/>
      <scheme val="minor"/>
    </font>
    <font>
      <sz val="10"/>
      <name val="Calibri"/>
      <family val="2"/>
      <scheme val="minor"/>
    </font>
    <font>
      <b/>
      <sz val="10"/>
      <name val="Calibri"/>
      <family val="2"/>
      <scheme val="minor"/>
    </font>
    <font>
      <sz val="10"/>
      <color theme="2" tint="-9.9978637043366805E-2"/>
      <name val="Calibri"/>
      <family val="2"/>
      <scheme val="minor"/>
    </font>
    <font>
      <sz val="10"/>
      <name val="Arial Narrow"/>
      <family val="2"/>
    </font>
    <font>
      <sz val="11"/>
      <color rgb="FFFF0000"/>
      <name val="Calibri"/>
      <family val="2"/>
      <scheme val="minor"/>
    </font>
    <font>
      <b/>
      <sz val="10"/>
      <color theme="1"/>
      <name val="Calibri"/>
      <family val="2"/>
      <scheme val="minor"/>
    </font>
    <font>
      <b/>
      <u/>
      <sz val="11"/>
      <color theme="1"/>
      <name val="Calibri"/>
      <family val="2"/>
      <scheme val="minor"/>
    </font>
    <font>
      <b/>
      <sz val="10"/>
      <color theme="1"/>
      <name val="Arial Narrow"/>
      <family val="2"/>
    </font>
  </fonts>
  <fills count="5">
    <fill>
      <patternFill patternType="none"/>
    </fill>
    <fill>
      <patternFill patternType="gray125"/>
    </fill>
    <fill>
      <patternFill patternType="solid">
        <fgColor theme="2" tint="-0.249977111117893"/>
        <bgColor indexed="64"/>
      </patternFill>
    </fill>
    <fill>
      <patternFill patternType="solid">
        <fgColor theme="0" tint="-4.9989318521683403E-2"/>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43" fontId="5" fillId="0" borderId="0" applyFont="0" applyFill="0" applyBorder="0" applyAlignment="0" applyProtection="0"/>
    <xf numFmtId="0" fontId="5" fillId="0" borderId="0"/>
    <xf numFmtId="166" fontId="5" fillId="0" borderId="0" applyFont="0" applyFill="0" applyBorder="0" applyAlignment="0" applyProtection="0">
      <alignment vertical="center"/>
    </xf>
  </cellStyleXfs>
  <cellXfs count="181">
    <xf numFmtId="0" fontId="0" fillId="0" borderId="0" xfId="0"/>
    <xf numFmtId="0" fontId="0" fillId="0" borderId="0" xfId="0"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4" fontId="2" fillId="0" borderId="1" xfId="0" applyNumberFormat="1" applyFont="1" applyBorder="1" applyAlignment="1">
      <alignment vertical="top"/>
    </xf>
    <xf numFmtId="4" fontId="2" fillId="0" borderId="1" xfId="0" applyNumberFormat="1" applyFont="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wrapText="1"/>
    </xf>
    <xf numFmtId="0" fontId="2" fillId="0" borderId="2" xfId="0" applyFont="1" applyFill="1" applyBorder="1" applyAlignment="1">
      <alignment vertical="top" wrapText="1"/>
    </xf>
    <xf numFmtId="3" fontId="2" fillId="0" borderId="1" xfId="0" applyNumberFormat="1" applyFont="1" applyBorder="1" applyAlignment="1">
      <alignment vertical="top" wrapText="1"/>
    </xf>
    <xf numFmtId="0" fontId="4" fillId="0" borderId="0" xfId="0" applyFont="1"/>
    <xf numFmtId="43" fontId="6" fillId="0" borderId="0" xfId="1" applyFont="1"/>
    <xf numFmtId="0" fontId="0" fillId="0" borderId="0" xfId="0" applyBorder="1"/>
    <xf numFmtId="0" fontId="8" fillId="0" borderId="0" xfId="0" applyFont="1"/>
    <xf numFmtId="0" fontId="8" fillId="2" borderId="9" xfId="0" applyFont="1" applyFill="1" applyBorder="1"/>
    <xf numFmtId="0" fontId="2" fillId="2" borderId="8" xfId="0" applyFont="1" applyFill="1" applyBorder="1"/>
    <xf numFmtId="0" fontId="4" fillId="2" borderId="10" xfId="0" applyFont="1" applyFill="1" applyBorder="1"/>
    <xf numFmtId="0" fontId="9" fillId="0" borderId="1" xfId="0" applyFont="1" applyBorder="1" applyAlignment="1">
      <alignment vertical="top" wrapText="1"/>
    </xf>
    <xf numFmtId="0" fontId="11" fillId="3" borderId="8" xfId="0" applyFont="1" applyFill="1" applyBorder="1" applyAlignment="1">
      <alignment vertical="top" wrapText="1"/>
    </xf>
    <xf numFmtId="0" fontId="10" fillId="3" borderId="9" xfId="0" applyFont="1" applyFill="1" applyBorder="1" applyAlignment="1">
      <alignment vertical="top" wrapText="1"/>
    </xf>
    <xf numFmtId="0" fontId="9" fillId="3" borderId="1" xfId="0" applyFont="1" applyFill="1" applyBorder="1" applyAlignment="1">
      <alignment vertical="top" wrapText="1"/>
    </xf>
    <xf numFmtId="0" fontId="2" fillId="2" borderId="1" xfId="0" applyFont="1" applyFill="1" applyBorder="1" applyAlignment="1">
      <alignment vertical="top" wrapText="1"/>
    </xf>
    <xf numFmtId="0" fontId="2" fillId="3" borderId="1" xfId="0" applyFont="1" applyFill="1" applyBorder="1" applyAlignment="1">
      <alignment vertical="top" wrapText="1"/>
    </xf>
    <xf numFmtId="0" fontId="7" fillId="4" borderId="3" xfId="0" applyFont="1" applyFill="1" applyBorder="1" applyAlignment="1"/>
    <xf numFmtId="0" fontId="7" fillId="4" borderId="4" xfId="0" applyFont="1" applyFill="1" applyBorder="1" applyAlignment="1"/>
    <xf numFmtId="0" fontId="7" fillId="2" borderId="3" xfId="0" applyFont="1" applyFill="1" applyBorder="1" applyAlignment="1"/>
    <xf numFmtId="0" fontId="7" fillId="2" borderId="4" xfId="0" applyFont="1" applyFill="1" applyBorder="1" applyAlignment="1"/>
    <xf numFmtId="4" fontId="7" fillId="4" borderId="1" xfId="0" applyNumberFormat="1" applyFont="1" applyFill="1" applyBorder="1" applyAlignment="1"/>
    <xf numFmtId="0" fontId="0" fillId="0" borderId="0" xfId="0" applyBorder="1" applyAlignment="1"/>
    <xf numFmtId="0" fontId="4" fillId="0" borderId="8" xfId="0" applyFont="1" applyBorder="1"/>
    <xf numFmtId="0" fontId="7" fillId="0" borderId="0" xfId="0" applyFont="1" applyBorder="1" applyAlignment="1"/>
    <xf numFmtId="4" fontId="6" fillId="0" borderId="1" xfId="0" applyNumberFormat="1" applyFont="1" applyBorder="1" applyAlignment="1">
      <alignment vertical="top"/>
    </xf>
    <xf numFmtId="4" fontId="6" fillId="0" borderId="1" xfId="0" applyNumberFormat="1" applyFont="1" applyBorder="1" applyAlignment="1">
      <alignment vertical="top" wrapText="1"/>
    </xf>
    <xf numFmtId="3" fontId="6" fillId="0" borderId="1" xfId="0" applyNumberFormat="1" applyFont="1" applyBorder="1" applyAlignment="1">
      <alignment vertical="top" wrapText="1"/>
    </xf>
    <xf numFmtId="3" fontId="6" fillId="0" borderId="1" xfId="0" applyNumberFormat="1" applyFont="1" applyBorder="1" applyAlignment="1">
      <alignment vertical="top"/>
    </xf>
    <xf numFmtId="3" fontId="12" fillId="3" borderId="1" xfId="0" applyNumberFormat="1" applyFont="1" applyFill="1" applyBorder="1" applyAlignment="1">
      <alignment vertical="top" wrapText="1"/>
    </xf>
    <xf numFmtId="0" fontId="6" fillId="2" borderId="8" xfId="0" applyFont="1" applyFill="1" applyBorder="1"/>
    <xf numFmtId="4" fontId="3" fillId="2" borderId="1" xfId="0" applyNumberFormat="1" applyFont="1" applyFill="1" applyBorder="1" applyAlignment="1"/>
    <xf numFmtId="4" fontId="7" fillId="0" borderId="8" xfId="0" applyNumberFormat="1" applyFont="1" applyBorder="1" applyAlignment="1">
      <alignment horizontal="center"/>
    </xf>
    <xf numFmtId="0" fontId="5" fillId="0" borderId="0" xfId="2"/>
    <xf numFmtId="0" fontId="5" fillId="0" borderId="1" xfId="2" applyBorder="1" applyAlignment="1">
      <alignment horizontal="left" vertical="top" wrapText="1"/>
    </xf>
    <xf numFmtId="0" fontId="0" fillId="0" borderId="1" xfId="2" applyFont="1" applyBorder="1" applyAlignment="1">
      <alignment horizontal="left" vertical="top" wrapText="1"/>
    </xf>
    <xf numFmtId="0" fontId="0" fillId="0" borderId="1" xfId="0" applyFill="1" applyBorder="1" applyAlignment="1">
      <alignment horizontal="left" vertical="top" wrapText="1"/>
    </xf>
    <xf numFmtId="0" fontId="7" fillId="2" borderId="0" xfId="2" applyFont="1" applyFill="1" applyAlignment="1">
      <alignment horizontal="left" vertical="top"/>
    </xf>
    <xf numFmtId="0" fontId="7" fillId="0" borderId="1" xfId="2" applyFont="1" applyBorder="1" applyAlignment="1">
      <alignment horizontal="center" vertical="center" wrapText="1"/>
    </xf>
    <xf numFmtId="0" fontId="13" fillId="0" borderId="5" xfId="2" applyFont="1" applyFill="1" applyBorder="1" applyAlignment="1">
      <alignment horizontal="left" vertical="center" wrapText="1"/>
    </xf>
    <xf numFmtId="0" fontId="5" fillId="0" borderId="1" xfId="2" applyBorder="1"/>
    <xf numFmtId="0" fontId="5" fillId="0" borderId="0" xfId="2" applyBorder="1"/>
    <xf numFmtId="0" fontId="2" fillId="0" borderId="1" xfId="2" applyFont="1" applyBorder="1" applyAlignment="1">
      <alignment horizontal="left" vertical="top" wrapText="1"/>
    </xf>
    <xf numFmtId="0" fontId="2" fillId="0" borderId="1" xfId="0" applyFont="1" applyBorder="1" applyAlignment="1">
      <alignment vertical="center" wrapText="1"/>
    </xf>
    <xf numFmtId="0" fontId="0" fillId="0" borderId="1" xfId="0" applyBorder="1" applyAlignment="1">
      <alignment vertical="top" wrapText="1"/>
    </xf>
    <xf numFmtId="43" fontId="0" fillId="0" borderId="0" xfId="1" applyFont="1"/>
    <xf numFmtId="0" fontId="2" fillId="0" borderId="1" xfId="0" applyFont="1" applyFill="1" applyBorder="1" applyAlignment="1">
      <alignment horizontal="left" vertical="top" wrapText="1"/>
    </xf>
    <xf numFmtId="44" fontId="6" fillId="0" borderId="1" xfId="1" applyNumberFormat="1" applyFont="1" applyBorder="1" applyAlignment="1">
      <alignment horizontal="left" vertical="top" wrapText="1"/>
    </xf>
    <xf numFmtId="0" fontId="6" fillId="0" borderId="1" xfId="0" applyFont="1" applyBorder="1" applyAlignment="1">
      <alignment horizontal="left" vertical="top" wrapText="1"/>
    </xf>
    <xf numFmtId="164" fontId="6" fillId="0" borderId="1" xfId="1" applyNumberFormat="1" applyFont="1" applyBorder="1" applyAlignment="1">
      <alignment horizontal="left" vertical="top" wrapText="1"/>
    </xf>
    <xf numFmtId="0" fontId="2" fillId="0" borderId="0" xfId="0" applyFont="1" applyAlignment="1">
      <alignment horizontal="left" vertical="top"/>
    </xf>
    <xf numFmtId="0" fontId="7" fillId="0" borderId="1" xfId="2" applyFont="1" applyBorder="1" applyAlignment="1">
      <alignment horizontal="center" vertical="center" wrapText="1"/>
    </xf>
    <xf numFmtId="0" fontId="0" fillId="0" borderId="0" xfId="0" applyBorder="1" applyAlignment="1">
      <alignment horizontal="center"/>
    </xf>
    <xf numFmtId="0" fontId="0" fillId="0" borderId="1" xfId="0" applyFill="1" applyBorder="1" applyAlignment="1">
      <alignment horizontal="left" vertical="top"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3" xfId="0" applyFont="1" applyFill="1" applyBorder="1" applyAlignment="1">
      <alignment vertical="center" wrapText="1"/>
    </xf>
    <xf numFmtId="0" fontId="7" fillId="2" borderId="1" xfId="2" applyFont="1" applyFill="1" applyBorder="1" applyAlignment="1">
      <alignment vertical="center" wrapText="1"/>
    </xf>
    <xf numFmtId="4" fontId="2" fillId="2" borderId="1" xfId="0" applyNumberFormat="1" applyFont="1" applyFill="1" applyBorder="1" applyAlignment="1">
      <alignment vertical="top"/>
    </xf>
    <xf numFmtId="4" fontId="14" fillId="2" borderId="1" xfId="0" applyNumberFormat="1" applyFont="1" applyFill="1" applyBorder="1" applyAlignment="1">
      <alignment horizontal="center" vertical="top"/>
    </xf>
    <xf numFmtId="0" fontId="7" fillId="0" borderId="0" xfId="0" applyFont="1" applyBorder="1"/>
    <xf numFmtId="0" fontId="7" fillId="0" borderId="0" xfId="0" applyFont="1" applyBorder="1" applyAlignment="1">
      <alignment horizontal="center"/>
    </xf>
    <xf numFmtId="0" fontId="15" fillId="0" borderId="0" xfId="0" applyFont="1" applyBorder="1" applyAlignment="1">
      <alignment horizontal="center"/>
    </xf>
    <xf numFmtId="0" fontId="0" fillId="0" borderId="0" xfId="2" applyFont="1"/>
    <xf numFmtId="0" fontId="0" fillId="0" borderId="0" xfId="2" applyFont="1" applyAlignment="1">
      <alignment horizontal="center"/>
    </xf>
    <xf numFmtId="0" fontId="7" fillId="2" borderId="8" xfId="0" applyFont="1" applyFill="1" applyBorder="1" applyAlignment="1">
      <alignment horizontal="center" vertical="center" wrapText="1"/>
    </xf>
    <xf numFmtId="43" fontId="6" fillId="0" borderId="1" xfId="1" applyFont="1" applyBorder="1" applyAlignment="1">
      <alignment vertical="top"/>
    </xf>
    <xf numFmtId="43" fontId="6" fillId="0" borderId="1" xfId="1" applyFont="1" applyBorder="1" applyAlignment="1">
      <alignment vertical="top" wrapText="1"/>
    </xf>
    <xf numFmtId="3" fontId="7" fillId="0" borderId="4" xfId="0" applyNumberFormat="1" applyFont="1" applyBorder="1"/>
    <xf numFmtId="165" fontId="6" fillId="0" borderId="1" xfId="1" applyNumberFormat="1" applyFont="1" applyBorder="1" applyAlignment="1">
      <alignment vertical="top" wrapText="1"/>
    </xf>
    <xf numFmtId="0" fontId="7" fillId="0" borderId="1" xfId="2" applyFont="1" applyBorder="1" applyAlignment="1">
      <alignment horizontal="center" vertical="center"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43" fontId="6" fillId="0" borderId="1" xfId="1" applyFont="1" applyBorder="1" applyAlignment="1">
      <alignment horizontal="left" vertical="top" wrapText="1"/>
    </xf>
    <xf numFmtId="0" fontId="7" fillId="0" borderId="0" xfId="2" applyFont="1"/>
    <xf numFmtId="0" fontId="7" fillId="0" borderId="0" xfId="2" applyFont="1" applyAlignment="1">
      <alignment horizontal="center" vertical="center"/>
    </xf>
    <xf numFmtId="44" fontId="6" fillId="0" borderId="1" xfId="3" applyNumberFormat="1" applyFont="1" applyBorder="1" applyAlignment="1">
      <alignment horizontal="left" vertical="top" wrapText="1"/>
    </xf>
    <xf numFmtId="0" fontId="5" fillId="0" borderId="0" xfId="2" applyAlignment="1">
      <alignment horizontal="left" vertical="top"/>
    </xf>
    <xf numFmtId="0" fontId="5" fillId="0" borderId="7" xfId="2" applyBorder="1" applyAlignment="1">
      <alignment vertical="top" wrapText="1"/>
    </xf>
    <xf numFmtId="0" fontId="0" fillId="0" borderId="0" xfId="0" applyAlignment="1">
      <alignment horizontal="left" vertical="top"/>
    </xf>
    <xf numFmtId="0" fontId="0" fillId="0" borderId="2" xfId="0" applyBorder="1" applyAlignment="1">
      <alignment vertical="top" wrapText="1"/>
    </xf>
    <xf numFmtId="0" fontId="0" fillId="0" borderId="7" xfId="0" applyBorder="1" applyAlignment="1">
      <alignment vertical="top" wrapText="1"/>
    </xf>
    <xf numFmtId="0" fontId="0" fillId="0" borderId="0" xfId="0" applyFill="1" applyAlignment="1">
      <alignment horizontal="left" vertical="top"/>
    </xf>
    <xf numFmtId="0" fontId="0" fillId="0" borderId="1" xfId="0" applyFill="1" applyBorder="1" applyAlignment="1">
      <alignment vertical="top" wrapText="1"/>
    </xf>
    <xf numFmtId="0" fontId="0" fillId="0" borderId="2" xfId="0" applyFill="1" applyBorder="1" applyAlignment="1">
      <alignment vertical="top" wrapText="1"/>
    </xf>
    <xf numFmtId="0" fontId="7" fillId="0" borderId="0" xfId="2" applyFont="1" applyAlignment="1">
      <alignment horizontal="left" vertical="top"/>
    </xf>
    <xf numFmtId="0" fontId="5" fillId="0" borderId="1" xfId="2" applyBorder="1" applyAlignment="1">
      <alignment horizontal="left" vertical="top"/>
    </xf>
    <xf numFmtId="0" fontId="5" fillId="0" borderId="0" xfId="2" applyAlignment="1">
      <alignment vertical="center"/>
    </xf>
    <xf numFmtId="0" fontId="13" fillId="0" borderId="3"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4" xfId="2" applyFont="1" applyFill="1" applyBorder="1" applyAlignment="1">
      <alignment horizontal="left" vertical="center"/>
    </xf>
    <xf numFmtId="0" fontId="13" fillId="0" borderId="0" xfId="2" applyFont="1" applyFill="1"/>
    <xf numFmtId="0" fontId="5" fillId="0" borderId="11" xfId="2" applyBorder="1"/>
    <xf numFmtId="0" fontId="5" fillId="0" borderId="11" xfId="2" applyBorder="1" applyAlignment="1">
      <alignment horizontal="center" vertical="center"/>
    </xf>
    <xf numFmtId="0" fontId="5" fillId="0" borderId="0" xfId="2" applyBorder="1" applyAlignment="1"/>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wrapText="1"/>
    </xf>
    <xf numFmtId="0" fontId="7" fillId="4" borderId="1" xfId="2" applyFont="1" applyFill="1" applyBorder="1" applyAlignment="1">
      <alignment horizontal="left" vertical="top"/>
    </xf>
    <xf numFmtId="0" fontId="7" fillId="4" borderId="5" xfId="2" applyFont="1" applyFill="1" applyBorder="1" applyAlignment="1">
      <alignment horizontal="left"/>
    </xf>
    <xf numFmtId="44" fontId="7" fillId="4" borderId="5" xfId="2" applyNumberFormat="1" applyFont="1" applyFill="1" applyBorder="1" applyAlignment="1">
      <alignment horizontal="left"/>
    </xf>
    <xf numFmtId="43" fontId="6" fillId="0" borderId="1" xfId="1" applyFont="1" applyFill="1" applyBorder="1" applyAlignment="1">
      <alignment horizontal="left" vertical="top" wrapText="1"/>
    </xf>
    <xf numFmtId="43" fontId="6" fillId="0" borderId="2" xfId="1" applyFont="1" applyBorder="1" applyAlignment="1">
      <alignment horizontal="left" vertical="top" wrapText="1"/>
    </xf>
    <xf numFmtId="43" fontId="6" fillId="0" borderId="7" xfId="1" applyFont="1" applyBorder="1" applyAlignment="1">
      <alignment horizontal="left" vertical="top" wrapText="1"/>
    </xf>
    <xf numFmtId="43" fontId="6" fillId="0" borderId="2" xfId="1" applyFont="1" applyFill="1" applyBorder="1" applyAlignment="1">
      <alignment horizontal="left" vertical="top" wrapText="1"/>
    </xf>
    <xf numFmtId="43" fontId="16" fillId="4" borderId="1" xfId="1" applyFont="1" applyFill="1" applyBorder="1" applyAlignment="1">
      <alignment horizontal="left" vertical="top"/>
    </xf>
    <xf numFmtId="43" fontId="6" fillId="0" borderId="1" xfId="1" applyFont="1" applyBorder="1" applyAlignment="1">
      <alignment horizontal="left" vertical="top"/>
    </xf>
    <xf numFmtId="43" fontId="16" fillId="4" borderId="5" xfId="1" applyFont="1" applyFill="1" applyBorder="1" applyAlignment="1">
      <alignment horizontal="left"/>
    </xf>
    <xf numFmtId="43" fontId="7" fillId="4" borderId="5" xfId="2" applyNumberFormat="1" applyFont="1" applyFill="1" applyBorder="1" applyAlignment="1">
      <alignment horizontal="left"/>
    </xf>
    <xf numFmtId="0" fontId="0" fillId="0" borderId="1" xfId="0" applyFill="1" applyBorder="1" applyAlignment="1">
      <alignment horizontal="left" vertical="top" wrapText="1"/>
    </xf>
    <xf numFmtId="0" fontId="0" fillId="0" borderId="0" xfId="2" applyFont="1" applyAlignment="1">
      <alignment horizontal="right"/>
    </xf>
    <xf numFmtId="44" fontId="0" fillId="0" borderId="0" xfId="3" applyNumberFormat="1" applyFont="1" applyAlignment="1">
      <alignment horizontal="right"/>
    </xf>
    <xf numFmtId="0" fontId="7" fillId="0" borderId="1" xfId="2" applyFont="1" applyBorder="1" applyAlignment="1">
      <alignment horizontal="center" vertical="center" wrapText="1"/>
    </xf>
    <xf numFmtId="0" fontId="7" fillId="4" borderId="3" xfId="2" applyFont="1" applyFill="1" applyBorder="1" applyAlignment="1">
      <alignment horizontal="left"/>
    </xf>
    <xf numFmtId="0" fontId="7" fillId="4" borderId="4" xfId="2" applyFont="1" applyFill="1" applyBorder="1" applyAlignment="1">
      <alignment horizontal="left"/>
    </xf>
    <xf numFmtId="0" fontId="7" fillId="4" borderId="5" xfId="2" applyFont="1" applyFill="1" applyBorder="1" applyAlignment="1">
      <alignment horizontal="left"/>
    </xf>
    <xf numFmtId="9" fontId="0" fillId="0" borderId="1" xfId="0" applyNumberFormat="1"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7" fillId="2" borderId="0" xfId="2" applyFont="1" applyFill="1" applyAlignment="1">
      <alignment horizontal="left"/>
    </xf>
    <xf numFmtId="0" fontId="7" fillId="0" borderId="1" xfId="2" applyFont="1" applyBorder="1" applyAlignment="1">
      <alignment horizontal="center" vertical="center"/>
    </xf>
    <xf numFmtId="0" fontId="7" fillId="4" borderId="1" xfId="2" applyFont="1" applyFill="1" applyBorder="1" applyAlignment="1">
      <alignment horizontal="left" vertical="top"/>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7" fillId="2" borderId="1" xfId="2" applyFont="1" applyFill="1" applyBorder="1" applyAlignment="1">
      <alignment horizontal="left"/>
    </xf>
    <xf numFmtId="0" fontId="5" fillId="0" borderId="6" xfId="2" applyBorder="1" applyAlignment="1">
      <alignment horizontal="center" vertical="center" wrapText="1"/>
    </xf>
    <xf numFmtId="0" fontId="5" fillId="0" borderId="7" xfId="2" applyBorder="1" applyAlignment="1">
      <alignment horizontal="center" vertical="center" wrapText="1"/>
    </xf>
    <xf numFmtId="44" fontId="6" fillId="0" borderId="6" xfId="3" applyNumberFormat="1" applyFont="1" applyBorder="1" applyAlignment="1">
      <alignment horizontal="center" vertical="center" wrapText="1"/>
    </xf>
    <xf numFmtId="44" fontId="6" fillId="0" borderId="7" xfId="3" applyNumberFormat="1" applyFont="1" applyBorder="1" applyAlignment="1">
      <alignment horizontal="center" vertical="center" wrapText="1"/>
    </xf>
    <xf numFmtId="44" fontId="5" fillId="0" borderId="4" xfId="2" applyNumberFormat="1" applyBorder="1" applyAlignment="1">
      <alignment horizontal="center"/>
    </xf>
    <xf numFmtId="44" fontId="6" fillId="0" borderId="6" xfId="3" applyNumberFormat="1" applyFont="1" applyBorder="1" applyAlignment="1">
      <alignment horizontal="center" vertical="top" wrapText="1"/>
    </xf>
    <xf numFmtId="44" fontId="6" fillId="0" borderId="7" xfId="3" applyNumberFormat="1" applyFont="1" applyBorder="1" applyAlignment="1">
      <alignment horizontal="center"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7" fillId="0" borderId="0" xfId="2" applyFont="1" applyAlignment="1">
      <alignment horizontal="center"/>
    </xf>
    <xf numFmtId="0" fontId="5" fillId="0" borderId="0" xfId="2" applyAlignment="1">
      <alignment horizontal="center"/>
    </xf>
    <xf numFmtId="44" fontId="5" fillId="0" borderId="8" xfId="2" applyNumberFormat="1" applyBorder="1" applyAlignment="1">
      <alignment horizontal="center"/>
    </xf>
    <xf numFmtId="0" fontId="1" fillId="0" borderId="0" xfId="0" applyFont="1" applyAlignment="1">
      <alignment horizontal="center"/>
    </xf>
    <xf numFmtId="0" fontId="7" fillId="0" borderId="0" xfId="0" applyFont="1" applyAlignment="1">
      <alignment horizont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Border="1" applyAlignment="1">
      <alignment horizontal="center"/>
    </xf>
    <xf numFmtId="0" fontId="2" fillId="0" borderId="6"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7" xfId="0" applyFont="1" applyFill="1" applyBorder="1" applyAlignment="1">
      <alignment horizontal="center" vertical="top" wrapText="1"/>
    </xf>
    <xf numFmtId="0" fontId="7" fillId="2" borderId="0" xfId="0" applyFont="1" applyFill="1" applyAlignment="1">
      <alignment horizontal="left"/>
    </xf>
    <xf numFmtId="0" fontId="15" fillId="0" borderId="0" xfId="0" applyFont="1" applyBorder="1" applyAlignment="1">
      <alignment horizontal="center"/>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cellXfs>
  <cellStyles count="4">
    <cellStyle name="Comma" xfId="1" builtinId="3"/>
    <cellStyle name="Comma 2" xf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25919</xdr:colOff>
      <xdr:row>60</xdr:row>
      <xdr:rowOff>56779</xdr:rowOff>
    </xdr:from>
    <xdr:to>
      <xdr:col>0</xdr:col>
      <xdr:colOff>1056173</xdr:colOff>
      <xdr:row>63</xdr:row>
      <xdr:rowOff>90860</xdr:rowOff>
    </xdr:to>
    <xdr:pic>
      <xdr:nvPicPr>
        <xdr:cNvPr id="2" name="Picture 1"/>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9864"/>
        <a:stretch/>
      </xdr:blipFill>
      <xdr:spPr>
        <a:xfrm>
          <a:off x="25919" y="39400861"/>
          <a:ext cx="1030254" cy="578366"/>
        </a:xfrm>
        <a:prstGeom prst="rect">
          <a:avLst/>
        </a:prstGeom>
      </xdr:spPr>
    </xdr:pic>
    <xdr:clientData/>
  </xdr:twoCellAnchor>
  <xdr:twoCellAnchor editAs="oneCell">
    <xdr:from>
      <xdr:col>2</xdr:col>
      <xdr:colOff>879414</xdr:colOff>
      <xdr:row>57</xdr:row>
      <xdr:rowOff>139700</xdr:rowOff>
    </xdr:from>
    <xdr:to>
      <xdr:col>4</xdr:col>
      <xdr:colOff>378791</xdr:colOff>
      <xdr:row>66</xdr:row>
      <xdr:rowOff>120182</xdr:rowOff>
    </xdr:to>
    <xdr:pic>
      <xdr:nvPicPr>
        <xdr:cNvPr id="3" name="Picture 2"/>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965514" y="39192200"/>
          <a:ext cx="2191777" cy="1694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100853</xdr:colOff>
      <xdr:row>51</xdr:row>
      <xdr:rowOff>78442</xdr:rowOff>
    </xdr:from>
    <xdr:to>
      <xdr:col>3</xdr:col>
      <xdr:colOff>1609613</xdr:colOff>
      <xdr:row>56</xdr:row>
      <xdr:rowOff>131782</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45000"/>
                  </a14:imgEffect>
                  <a14:imgEffect>
                    <a14:colorTemperature colorTemp="11500"/>
                  </a14:imgEffect>
                  <a14:imgEffect>
                    <a14:saturation sat="7600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000500" y="33068560"/>
          <a:ext cx="1508760" cy="1005840"/>
        </a:xfrm>
        <a:prstGeom prst="rect">
          <a:avLst/>
        </a:prstGeom>
      </xdr:spPr>
    </xdr:pic>
    <xdr:clientData/>
  </xdr:twoCellAnchor>
  <xdr:twoCellAnchor editAs="oneCell">
    <xdr:from>
      <xdr:col>0</xdr:col>
      <xdr:colOff>728383</xdr:colOff>
      <xdr:row>52</xdr:row>
      <xdr:rowOff>37941</xdr:rowOff>
    </xdr:from>
    <xdr:to>
      <xdr:col>1</xdr:col>
      <xdr:colOff>708661</xdr:colOff>
      <xdr:row>55</xdr:row>
      <xdr:rowOff>106521</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8383" y="33218559"/>
          <a:ext cx="1280160"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abSelected="1" view="pageBreakPreview" topLeftCell="A10" zoomScale="60" zoomScaleNormal="95" workbookViewId="0">
      <selection activeCell="F11" sqref="F11"/>
    </sheetView>
  </sheetViews>
  <sheetFormatPr defaultColWidth="9" defaultRowHeight="14.5" x14ac:dyDescent="0.35"/>
  <cols>
    <col min="1" max="1" width="22.7265625" style="40" customWidth="1"/>
    <col min="2" max="2" width="21.453125" style="40" customWidth="1"/>
    <col min="3" max="3" width="17" style="40" customWidth="1"/>
    <col min="4" max="4" width="21.453125" style="40" customWidth="1"/>
    <col min="5" max="6" width="24.453125" style="40" customWidth="1"/>
    <col min="7" max="7" width="14.81640625" style="40" customWidth="1"/>
    <col min="8" max="9" width="14.1796875" style="40" customWidth="1"/>
    <col min="10" max="16384" width="9" style="40"/>
  </cols>
  <sheetData>
    <row r="1" spans="1:9" x14ac:dyDescent="0.35">
      <c r="A1" s="151" t="s">
        <v>163</v>
      </c>
      <c r="B1" s="151"/>
      <c r="C1" s="151"/>
      <c r="D1" s="151"/>
      <c r="E1" s="151"/>
      <c r="F1" s="151"/>
      <c r="G1" s="151"/>
      <c r="H1" s="151"/>
      <c r="I1" s="151"/>
    </row>
    <row r="2" spans="1:9" x14ac:dyDescent="0.35">
      <c r="A2" s="152" t="s">
        <v>232</v>
      </c>
      <c r="B2" s="152"/>
      <c r="C2" s="152"/>
      <c r="D2" s="152"/>
      <c r="E2" s="152"/>
      <c r="F2" s="152"/>
      <c r="G2" s="152"/>
      <c r="H2" s="152"/>
      <c r="I2" s="152"/>
    </row>
    <row r="3" spans="1:9" x14ac:dyDescent="0.35">
      <c r="A3" s="40" t="s">
        <v>39</v>
      </c>
      <c r="B3" s="48"/>
      <c r="G3" s="121" t="s">
        <v>40</v>
      </c>
      <c r="H3" s="153">
        <v>64093030</v>
      </c>
      <c r="I3" s="153"/>
    </row>
    <row r="4" spans="1:9" x14ac:dyDescent="0.35">
      <c r="A4" s="40" t="s">
        <v>41</v>
      </c>
      <c r="G4" s="121" t="s">
        <v>42</v>
      </c>
      <c r="H4" s="143">
        <f>SUM(G59)</f>
        <v>4635000</v>
      </c>
      <c r="I4" s="143"/>
    </row>
    <row r="5" spans="1:9" x14ac:dyDescent="0.35">
      <c r="A5" s="84" t="s">
        <v>43</v>
      </c>
      <c r="G5" s="120" t="s">
        <v>407</v>
      </c>
      <c r="H5" s="143">
        <f>SUM(H59)</f>
        <v>5232931</v>
      </c>
      <c r="I5" s="143"/>
    </row>
    <row r="7" spans="1:9" s="85" customFormat="1" ht="60" customHeight="1" x14ac:dyDescent="0.35">
      <c r="A7" s="122" t="s">
        <v>233</v>
      </c>
      <c r="B7" s="122" t="s">
        <v>234</v>
      </c>
      <c r="C7" s="122" t="s">
        <v>235</v>
      </c>
      <c r="D7" s="122" t="s">
        <v>236</v>
      </c>
      <c r="E7" s="122" t="s">
        <v>85</v>
      </c>
      <c r="F7" s="122" t="s">
        <v>361</v>
      </c>
      <c r="G7" s="122" t="s">
        <v>362</v>
      </c>
      <c r="H7" s="122" t="s">
        <v>363</v>
      </c>
      <c r="I7" s="122" t="s">
        <v>364</v>
      </c>
    </row>
    <row r="8" spans="1:9" s="84" customFormat="1" x14ac:dyDescent="0.35">
      <c r="A8" s="122"/>
      <c r="B8" s="122"/>
      <c r="C8" s="122"/>
      <c r="D8" s="122"/>
      <c r="E8" s="122"/>
      <c r="F8" s="122"/>
      <c r="G8" s="122"/>
      <c r="H8" s="122"/>
      <c r="I8" s="122"/>
    </row>
    <row r="9" spans="1:9" s="84" customFormat="1" x14ac:dyDescent="0.35">
      <c r="A9" s="138" t="s">
        <v>45</v>
      </c>
      <c r="B9" s="138"/>
      <c r="C9" s="138"/>
      <c r="D9" s="138"/>
      <c r="E9" s="138"/>
      <c r="F9" s="138"/>
      <c r="G9" s="138"/>
      <c r="H9" s="138"/>
      <c r="I9" s="138"/>
    </row>
    <row r="10" spans="1:9" s="87" customFormat="1" ht="159.5" x14ac:dyDescent="0.35">
      <c r="A10" s="139" t="s">
        <v>237</v>
      </c>
      <c r="B10" s="41" t="s">
        <v>238</v>
      </c>
      <c r="C10" s="41" t="s">
        <v>46</v>
      </c>
      <c r="D10" s="41" t="s">
        <v>239</v>
      </c>
      <c r="E10" s="41" t="s">
        <v>240</v>
      </c>
      <c r="F10" s="42" t="s">
        <v>365</v>
      </c>
      <c r="G10" s="86">
        <v>30000</v>
      </c>
      <c r="H10" s="83">
        <v>1873392</v>
      </c>
      <c r="I10" s="42" t="s">
        <v>413</v>
      </c>
    </row>
    <row r="11" spans="1:9" s="87" customFormat="1" ht="159.5" x14ac:dyDescent="0.35">
      <c r="A11" s="140"/>
      <c r="B11" s="41" t="s">
        <v>241</v>
      </c>
      <c r="C11" s="41" t="s">
        <v>46</v>
      </c>
      <c r="D11" s="41" t="s">
        <v>242</v>
      </c>
      <c r="E11" s="41" t="s">
        <v>243</v>
      </c>
      <c r="F11" s="42" t="s">
        <v>366</v>
      </c>
      <c r="G11" s="86">
        <v>15000</v>
      </c>
      <c r="H11" s="83">
        <v>15000</v>
      </c>
      <c r="I11" s="41"/>
    </row>
    <row r="12" spans="1:9" s="87" customFormat="1" ht="87" x14ac:dyDescent="0.35">
      <c r="A12" s="88"/>
      <c r="B12" s="41" t="s">
        <v>244</v>
      </c>
      <c r="C12" s="41" t="s">
        <v>245</v>
      </c>
      <c r="D12" s="41" t="s">
        <v>246</v>
      </c>
      <c r="E12" s="41" t="s">
        <v>247</v>
      </c>
      <c r="F12" s="42" t="s">
        <v>367</v>
      </c>
      <c r="G12" s="86">
        <v>200000</v>
      </c>
      <c r="H12" s="83">
        <v>200000</v>
      </c>
      <c r="I12" s="41"/>
    </row>
    <row r="13" spans="1:9" s="87" customFormat="1" ht="174" x14ac:dyDescent="0.35">
      <c r="A13" s="41" t="s">
        <v>248</v>
      </c>
      <c r="B13" s="41" t="s">
        <v>249</v>
      </c>
      <c r="C13" s="41" t="s">
        <v>250</v>
      </c>
      <c r="D13" s="42" t="s">
        <v>251</v>
      </c>
      <c r="E13" s="42" t="s">
        <v>252</v>
      </c>
      <c r="F13" s="42" t="s">
        <v>368</v>
      </c>
      <c r="G13" s="86">
        <v>50000</v>
      </c>
      <c r="H13" s="83">
        <v>30000</v>
      </c>
      <c r="I13" s="42" t="s">
        <v>369</v>
      </c>
    </row>
    <row r="14" spans="1:9" s="87" customFormat="1" ht="159.5" x14ac:dyDescent="0.35">
      <c r="A14" s="41" t="s">
        <v>253</v>
      </c>
      <c r="B14" s="41" t="s">
        <v>254</v>
      </c>
      <c r="C14" s="41" t="s">
        <v>46</v>
      </c>
      <c r="D14" s="41" t="s">
        <v>255</v>
      </c>
      <c r="E14" s="41" t="s">
        <v>256</v>
      </c>
      <c r="F14" s="42" t="s">
        <v>370</v>
      </c>
      <c r="G14" s="86">
        <v>100000</v>
      </c>
      <c r="H14" s="83">
        <v>97769</v>
      </c>
      <c r="I14" s="41"/>
    </row>
    <row r="15" spans="1:9" s="87" customFormat="1" ht="116" x14ac:dyDescent="0.35">
      <c r="A15" s="41" t="s">
        <v>257</v>
      </c>
      <c r="B15" s="41" t="s">
        <v>258</v>
      </c>
      <c r="C15" s="41"/>
      <c r="D15" s="41" t="s">
        <v>259</v>
      </c>
      <c r="E15" s="41" t="s">
        <v>260</v>
      </c>
      <c r="F15" s="42" t="s">
        <v>371</v>
      </c>
      <c r="G15" s="86">
        <v>1200000</v>
      </c>
      <c r="H15" s="83">
        <v>455110</v>
      </c>
      <c r="I15" s="42" t="s">
        <v>398</v>
      </c>
    </row>
    <row r="16" spans="1:9" s="89" customFormat="1" ht="58" x14ac:dyDescent="0.35">
      <c r="A16" s="81" t="s">
        <v>153</v>
      </c>
      <c r="B16" s="81" t="s">
        <v>154</v>
      </c>
      <c r="C16" s="81" t="s">
        <v>155</v>
      </c>
      <c r="D16" s="81" t="s">
        <v>156</v>
      </c>
      <c r="E16" s="81" t="s">
        <v>157</v>
      </c>
      <c r="F16" s="81" t="s">
        <v>372</v>
      </c>
      <c r="G16" s="86">
        <v>100000</v>
      </c>
      <c r="H16" s="83">
        <v>168158</v>
      </c>
      <c r="I16" s="81" t="s">
        <v>373</v>
      </c>
    </row>
    <row r="17" spans="1:9" s="89" customFormat="1" ht="72.5" x14ac:dyDescent="0.35">
      <c r="A17" s="81" t="s">
        <v>261</v>
      </c>
      <c r="B17" s="81" t="s">
        <v>262</v>
      </c>
      <c r="C17" s="81" t="s">
        <v>263</v>
      </c>
      <c r="D17" s="81" t="s">
        <v>264</v>
      </c>
      <c r="E17" s="81" t="s">
        <v>265</v>
      </c>
      <c r="F17" s="81" t="s">
        <v>374</v>
      </c>
      <c r="G17" s="86">
        <v>100000</v>
      </c>
      <c r="H17" s="83">
        <v>5000</v>
      </c>
      <c r="I17" s="81" t="s">
        <v>405</v>
      </c>
    </row>
    <row r="18" spans="1:9" s="89" customFormat="1" ht="87" x14ac:dyDescent="0.35">
      <c r="A18" s="128" t="s">
        <v>266</v>
      </c>
      <c r="B18" s="128" t="s">
        <v>267</v>
      </c>
      <c r="C18" s="128" t="s">
        <v>268</v>
      </c>
      <c r="D18" s="81" t="s">
        <v>269</v>
      </c>
      <c r="E18" s="81" t="s">
        <v>270</v>
      </c>
      <c r="F18" s="81" t="s">
        <v>375</v>
      </c>
      <c r="G18" s="141">
        <v>150000</v>
      </c>
      <c r="H18" s="83">
        <v>150000</v>
      </c>
      <c r="I18" s="81"/>
    </row>
    <row r="19" spans="1:9" s="89" customFormat="1" ht="58" x14ac:dyDescent="0.35">
      <c r="A19" s="128"/>
      <c r="B19" s="128"/>
      <c r="C19" s="128"/>
      <c r="D19" s="81" t="s">
        <v>271</v>
      </c>
      <c r="E19" s="81" t="s">
        <v>272</v>
      </c>
      <c r="F19" s="81" t="s">
        <v>376</v>
      </c>
      <c r="G19" s="142"/>
      <c r="H19" s="83"/>
      <c r="I19" s="81"/>
    </row>
    <row r="20" spans="1:9" s="89" customFormat="1" ht="43.5" x14ac:dyDescent="0.35">
      <c r="A20" s="128"/>
      <c r="B20" s="128"/>
      <c r="C20" s="128"/>
      <c r="D20" s="81" t="s">
        <v>273</v>
      </c>
      <c r="E20" s="81" t="s">
        <v>274</v>
      </c>
      <c r="F20" s="81" t="s">
        <v>377</v>
      </c>
      <c r="G20" s="86">
        <v>0</v>
      </c>
      <c r="H20" s="83"/>
      <c r="I20" s="81"/>
    </row>
    <row r="21" spans="1:9" s="89" customFormat="1" ht="58" x14ac:dyDescent="0.35">
      <c r="A21" s="127" t="s">
        <v>275</v>
      </c>
      <c r="B21" s="128" t="s">
        <v>276</v>
      </c>
      <c r="C21" s="128" t="s">
        <v>277</v>
      </c>
      <c r="D21" s="81" t="s">
        <v>278</v>
      </c>
      <c r="E21" s="127" t="s">
        <v>279</v>
      </c>
      <c r="F21" s="80" t="s">
        <v>378</v>
      </c>
      <c r="G21" s="86">
        <v>200000</v>
      </c>
      <c r="H21" s="111">
        <v>973712</v>
      </c>
      <c r="I21" s="80" t="s">
        <v>412</v>
      </c>
    </row>
    <row r="22" spans="1:9" s="89" customFormat="1" ht="87" x14ac:dyDescent="0.35">
      <c r="A22" s="127"/>
      <c r="B22" s="128"/>
      <c r="C22" s="128"/>
      <c r="D22" s="81" t="s">
        <v>280</v>
      </c>
      <c r="E22" s="127"/>
      <c r="F22" s="80" t="s">
        <v>379</v>
      </c>
      <c r="G22" s="86">
        <v>0</v>
      </c>
      <c r="H22" s="111"/>
      <c r="I22" s="80"/>
    </row>
    <row r="23" spans="1:9" s="89" customFormat="1" ht="72.5" x14ac:dyDescent="0.35">
      <c r="A23" s="127"/>
      <c r="B23" s="128"/>
      <c r="C23" s="128"/>
      <c r="D23" s="81" t="s">
        <v>281</v>
      </c>
      <c r="E23" s="127"/>
      <c r="F23" s="80" t="s">
        <v>380</v>
      </c>
      <c r="G23" s="86">
        <v>0</v>
      </c>
      <c r="H23" s="111"/>
      <c r="I23" s="80"/>
    </row>
    <row r="24" spans="1:9" s="89" customFormat="1" ht="72.5" x14ac:dyDescent="0.35">
      <c r="A24" s="128" t="s">
        <v>282</v>
      </c>
      <c r="B24" s="128" t="s">
        <v>283</v>
      </c>
      <c r="C24" s="128" t="s">
        <v>284</v>
      </c>
      <c r="D24" s="81" t="s">
        <v>285</v>
      </c>
      <c r="E24" s="81" t="s">
        <v>286</v>
      </c>
      <c r="F24" s="81" t="s">
        <v>381</v>
      </c>
      <c r="G24" s="86">
        <v>200000</v>
      </c>
      <c r="H24" s="83">
        <v>76290</v>
      </c>
      <c r="I24" s="81" t="s">
        <v>399</v>
      </c>
    </row>
    <row r="25" spans="1:9" s="89" customFormat="1" ht="43.5" x14ac:dyDescent="0.35">
      <c r="A25" s="128"/>
      <c r="B25" s="128"/>
      <c r="C25" s="128"/>
      <c r="D25" s="81" t="s">
        <v>287</v>
      </c>
      <c r="E25" s="81" t="s">
        <v>288</v>
      </c>
      <c r="F25" s="81"/>
      <c r="G25" s="86"/>
      <c r="H25" s="83"/>
      <c r="I25" s="81"/>
    </row>
    <row r="26" spans="1:9" s="89" customFormat="1" ht="15" customHeight="1" x14ac:dyDescent="0.35">
      <c r="A26" s="128"/>
      <c r="B26" s="128"/>
      <c r="C26" s="128"/>
      <c r="D26" s="128" t="s">
        <v>289</v>
      </c>
      <c r="E26" s="128" t="s">
        <v>290</v>
      </c>
      <c r="F26" s="81" t="s">
        <v>382</v>
      </c>
      <c r="G26" s="86"/>
      <c r="H26" s="83"/>
      <c r="I26" s="81"/>
    </row>
    <row r="27" spans="1:9" s="89" customFormat="1" ht="15" customHeight="1" x14ac:dyDescent="0.35">
      <c r="A27" s="128"/>
      <c r="B27" s="128"/>
      <c r="C27" s="128"/>
      <c r="D27" s="128"/>
      <c r="E27" s="128"/>
      <c r="F27" s="81"/>
      <c r="G27" s="86"/>
      <c r="H27" s="83"/>
      <c r="I27" s="81"/>
    </row>
    <row r="28" spans="1:9" s="89" customFormat="1" ht="15" customHeight="1" x14ac:dyDescent="0.35">
      <c r="A28" s="128"/>
      <c r="B28" s="128"/>
      <c r="C28" s="128"/>
      <c r="D28" s="128"/>
      <c r="E28" s="128"/>
      <c r="F28" s="81"/>
      <c r="G28" s="86"/>
      <c r="H28" s="83"/>
      <c r="I28" s="81"/>
    </row>
    <row r="29" spans="1:9" s="89" customFormat="1" ht="58" x14ac:dyDescent="0.35">
      <c r="A29" s="51" t="s">
        <v>291</v>
      </c>
      <c r="B29" s="51" t="s">
        <v>292</v>
      </c>
      <c r="C29" s="51" t="s">
        <v>293</v>
      </c>
      <c r="D29" s="81" t="s">
        <v>294</v>
      </c>
      <c r="E29" s="81" t="s">
        <v>295</v>
      </c>
      <c r="F29" s="146" t="s">
        <v>383</v>
      </c>
      <c r="G29" s="86">
        <v>100000</v>
      </c>
      <c r="H29" s="83">
        <v>100000</v>
      </c>
      <c r="I29" s="81"/>
    </row>
    <row r="30" spans="1:9" s="89" customFormat="1" ht="43.5" x14ac:dyDescent="0.35">
      <c r="A30" s="90"/>
      <c r="B30" s="90"/>
      <c r="C30" s="90"/>
      <c r="D30" s="81" t="s">
        <v>296</v>
      </c>
      <c r="E30" s="81" t="s">
        <v>297</v>
      </c>
      <c r="F30" s="147"/>
      <c r="G30" s="144"/>
      <c r="H30" s="112"/>
      <c r="I30" s="105"/>
    </row>
    <row r="31" spans="1:9" s="89" customFormat="1" ht="43.5" x14ac:dyDescent="0.35">
      <c r="A31" s="91"/>
      <c r="B31" s="91"/>
      <c r="C31" s="91"/>
      <c r="D31" s="81" t="s">
        <v>298</v>
      </c>
      <c r="E31" s="81" t="s">
        <v>299</v>
      </c>
      <c r="F31" s="148"/>
      <c r="G31" s="145"/>
      <c r="H31" s="113"/>
      <c r="I31" s="106"/>
    </row>
    <row r="32" spans="1:9" s="92" customFormat="1" ht="58" x14ac:dyDescent="0.35">
      <c r="A32" s="80" t="s">
        <v>300</v>
      </c>
      <c r="B32" s="80" t="s">
        <v>301</v>
      </c>
      <c r="C32" s="80" t="s">
        <v>302</v>
      </c>
      <c r="D32" s="80" t="s">
        <v>303</v>
      </c>
      <c r="E32" s="80" t="s">
        <v>304</v>
      </c>
      <c r="F32" s="80"/>
      <c r="G32" s="86">
        <v>1000000</v>
      </c>
      <c r="H32" s="111"/>
      <c r="I32" s="80" t="s">
        <v>384</v>
      </c>
    </row>
    <row r="33" spans="1:9" s="92" customFormat="1" ht="30" customHeight="1" x14ac:dyDescent="0.35">
      <c r="A33" s="126" t="s">
        <v>305</v>
      </c>
      <c r="B33" s="127" t="s">
        <v>306</v>
      </c>
      <c r="C33" s="127" t="s">
        <v>307</v>
      </c>
      <c r="D33" s="80" t="s">
        <v>308</v>
      </c>
      <c r="E33" s="80" t="s">
        <v>309</v>
      </c>
      <c r="F33" s="80" t="s">
        <v>385</v>
      </c>
      <c r="G33" s="86">
        <v>40000</v>
      </c>
      <c r="H33" s="111">
        <v>40000</v>
      </c>
      <c r="I33" s="80"/>
    </row>
    <row r="34" spans="1:9" s="92" customFormat="1" ht="29" x14ac:dyDescent="0.35">
      <c r="A34" s="126"/>
      <c r="B34" s="127"/>
      <c r="C34" s="127"/>
      <c r="D34" s="80" t="s">
        <v>310</v>
      </c>
      <c r="E34" s="80" t="s">
        <v>311</v>
      </c>
      <c r="F34" s="80" t="s">
        <v>386</v>
      </c>
      <c r="G34" s="86"/>
      <c r="H34" s="111"/>
      <c r="I34" s="80"/>
    </row>
    <row r="35" spans="1:9" s="92" customFormat="1" ht="29" x14ac:dyDescent="0.35">
      <c r="A35" s="126"/>
      <c r="B35" s="127"/>
      <c r="C35" s="127"/>
      <c r="D35" s="80" t="s">
        <v>312</v>
      </c>
      <c r="E35" s="80" t="s">
        <v>313</v>
      </c>
      <c r="F35" s="80" t="s">
        <v>387</v>
      </c>
      <c r="G35" s="86"/>
      <c r="H35" s="111"/>
      <c r="I35" s="80"/>
    </row>
    <row r="36" spans="1:9" s="92" customFormat="1" ht="72.5" x14ac:dyDescent="0.35">
      <c r="A36" s="127"/>
      <c r="B36" s="127"/>
      <c r="C36" s="127"/>
      <c r="D36" s="80" t="s">
        <v>314</v>
      </c>
      <c r="E36" s="80" t="s">
        <v>315</v>
      </c>
      <c r="F36" s="80" t="s">
        <v>403</v>
      </c>
      <c r="G36" s="86">
        <v>60000</v>
      </c>
      <c r="H36" s="111">
        <v>10000</v>
      </c>
      <c r="I36" s="80" t="s">
        <v>404</v>
      </c>
    </row>
    <row r="37" spans="1:9" s="92" customFormat="1" ht="63" customHeight="1" x14ac:dyDescent="0.35">
      <c r="A37" s="127" t="s">
        <v>316</v>
      </c>
      <c r="B37" s="127" t="s">
        <v>317</v>
      </c>
      <c r="C37" s="127" t="s">
        <v>318</v>
      </c>
      <c r="D37" s="80" t="s">
        <v>319</v>
      </c>
      <c r="E37" s="80" t="s">
        <v>320</v>
      </c>
      <c r="F37" s="149" t="s">
        <v>388</v>
      </c>
      <c r="G37" s="86">
        <v>100000</v>
      </c>
      <c r="H37" s="111">
        <v>150000</v>
      </c>
      <c r="I37" s="80" t="s">
        <v>400</v>
      </c>
    </row>
    <row r="38" spans="1:9" s="92" customFormat="1" ht="29" x14ac:dyDescent="0.35">
      <c r="A38" s="127"/>
      <c r="B38" s="127"/>
      <c r="C38" s="127"/>
      <c r="D38" s="80" t="s">
        <v>321</v>
      </c>
      <c r="E38" s="80" t="s">
        <v>322</v>
      </c>
      <c r="F38" s="150"/>
      <c r="G38" s="86"/>
      <c r="H38" s="111"/>
      <c r="I38" s="80"/>
    </row>
    <row r="39" spans="1:9" s="92" customFormat="1" ht="72.75" customHeight="1" x14ac:dyDescent="0.35">
      <c r="A39" s="7" t="s">
        <v>323</v>
      </c>
      <c r="B39" s="80" t="s">
        <v>324</v>
      </c>
      <c r="C39" s="93" t="s">
        <v>325</v>
      </c>
      <c r="D39" s="80" t="s">
        <v>326</v>
      </c>
      <c r="E39" s="80" t="s">
        <v>327</v>
      </c>
      <c r="F39" s="80" t="s">
        <v>389</v>
      </c>
      <c r="G39" s="86">
        <v>30000</v>
      </c>
      <c r="H39" s="111">
        <v>94000</v>
      </c>
      <c r="I39" s="80" t="s">
        <v>397</v>
      </c>
    </row>
    <row r="40" spans="1:9" s="92" customFormat="1" ht="72.5" x14ac:dyDescent="0.35">
      <c r="A40" s="9"/>
      <c r="B40" s="80" t="s">
        <v>328</v>
      </c>
      <c r="C40" s="94"/>
      <c r="D40" s="80" t="s">
        <v>329</v>
      </c>
      <c r="E40" s="80" t="s">
        <v>330</v>
      </c>
      <c r="F40" s="107" t="s">
        <v>390</v>
      </c>
      <c r="G40" s="86">
        <v>200000</v>
      </c>
      <c r="H40" s="114">
        <v>200000</v>
      </c>
      <c r="I40" s="107"/>
    </row>
    <row r="41" spans="1:9" s="92" customFormat="1" ht="72.5" x14ac:dyDescent="0.35">
      <c r="A41" s="80" t="s">
        <v>331</v>
      </c>
      <c r="B41" s="80" t="s">
        <v>332</v>
      </c>
      <c r="C41" s="80" t="s">
        <v>16</v>
      </c>
      <c r="D41" s="80" t="s">
        <v>333</v>
      </c>
      <c r="E41" s="80" t="s">
        <v>334</v>
      </c>
      <c r="F41" s="80" t="s">
        <v>391</v>
      </c>
      <c r="G41" s="86">
        <v>50000</v>
      </c>
      <c r="H41" s="111">
        <v>50000</v>
      </c>
      <c r="I41" s="80"/>
    </row>
    <row r="42" spans="1:9" s="92" customFormat="1" ht="101.5" x14ac:dyDescent="0.35">
      <c r="A42" s="80" t="s">
        <v>335</v>
      </c>
      <c r="B42" s="80" t="s">
        <v>336</v>
      </c>
      <c r="C42" s="80" t="s">
        <v>337</v>
      </c>
      <c r="D42" s="80" t="s">
        <v>338</v>
      </c>
      <c r="E42" s="80" t="s">
        <v>392</v>
      </c>
      <c r="F42" s="80" t="s">
        <v>393</v>
      </c>
      <c r="G42" s="86">
        <v>150000</v>
      </c>
      <c r="H42" s="111">
        <v>100000</v>
      </c>
      <c r="I42" s="80" t="s">
        <v>394</v>
      </c>
    </row>
    <row r="43" spans="1:9" s="92" customFormat="1" ht="145" x14ac:dyDescent="0.35">
      <c r="A43" s="82" t="s">
        <v>339</v>
      </c>
      <c r="B43" s="82" t="s">
        <v>340</v>
      </c>
      <c r="C43" s="82" t="s">
        <v>341</v>
      </c>
      <c r="D43" s="82" t="s">
        <v>342</v>
      </c>
      <c r="E43" s="82" t="s">
        <v>343</v>
      </c>
      <c r="F43" s="82"/>
      <c r="G43" s="86">
        <v>100000</v>
      </c>
      <c r="H43" s="111"/>
      <c r="I43" s="82"/>
    </row>
    <row r="44" spans="1:9" s="92" customFormat="1" ht="58" x14ac:dyDescent="0.35">
      <c r="A44" s="119" t="s">
        <v>406</v>
      </c>
      <c r="B44" s="119" t="s">
        <v>408</v>
      </c>
      <c r="C44" s="119" t="s">
        <v>409</v>
      </c>
      <c r="D44" s="119" t="s">
        <v>409</v>
      </c>
      <c r="E44" s="119" t="s">
        <v>410</v>
      </c>
      <c r="F44" s="119" t="s">
        <v>411</v>
      </c>
      <c r="G44" s="86"/>
      <c r="H44" s="111">
        <v>234500</v>
      </c>
      <c r="I44" s="119" t="s">
        <v>414</v>
      </c>
    </row>
    <row r="45" spans="1:9" s="92" customFormat="1" x14ac:dyDescent="0.35">
      <c r="A45" s="82"/>
      <c r="B45" s="80"/>
      <c r="C45" s="80"/>
      <c r="D45" s="80"/>
      <c r="E45" s="80"/>
      <c r="F45" s="82"/>
      <c r="G45" s="86"/>
      <c r="H45" s="111"/>
      <c r="I45" s="80"/>
    </row>
    <row r="46" spans="1:9" s="87" customFormat="1" x14ac:dyDescent="0.35">
      <c r="A46" s="131" t="s">
        <v>344</v>
      </c>
      <c r="B46" s="131"/>
      <c r="C46" s="131"/>
      <c r="D46" s="131"/>
      <c r="E46" s="131"/>
      <c r="F46" s="108"/>
      <c r="G46" s="86">
        <v>4175000</v>
      </c>
      <c r="H46" s="115">
        <f>SUM(H10:H45)</f>
        <v>5022931</v>
      </c>
      <c r="I46" s="108"/>
    </row>
    <row r="47" spans="1:9" s="95" customFormat="1" x14ac:dyDescent="0.35">
      <c r="A47" s="44" t="s">
        <v>68</v>
      </c>
      <c r="B47" s="44"/>
      <c r="C47" s="44"/>
      <c r="D47" s="44"/>
      <c r="E47" s="44"/>
      <c r="F47" s="44"/>
      <c r="G47" s="44"/>
      <c r="H47" s="44"/>
      <c r="I47" s="44"/>
    </row>
    <row r="48" spans="1:9" s="89" customFormat="1" ht="45" customHeight="1" x14ac:dyDescent="0.35">
      <c r="A48" s="132" t="s">
        <v>345</v>
      </c>
      <c r="B48" s="134" t="s">
        <v>346</v>
      </c>
      <c r="C48" s="134" t="s">
        <v>347</v>
      </c>
      <c r="D48" s="81" t="s">
        <v>348</v>
      </c>
      <c r="E48" s="81" t="s">
        <v>349</v>
      </c>
      <c r="F48" s="81"/>
      <c r="G48" s="86">
        <v>50000</v>
      </c>
      <c r="H48" s="83"/>
      <c r="I48" s="81" t="s">
        <v>402</v>
      </c>
    </row>
    <row r="49" spans="1:9" s="89" customFormat="1" ht="43.5" x14ac:dyDescent="0.35">
      <c r="A49" s="133"/>
      <c r="B49" s="135"/>
      <c r="C49" s="135"/>
      <c r="D49" s="81" t="s">
        <v>350</v>
      </c>
      <c r="E49" s="81" t="s">
        <v>351</v>
      </c>
      <c r="F49" s="106"/>
      <c r="G49" s="86">
        <v>200000</v>
      </c>
      <c r="H49" s="113"/>
      <c r="I49" s="106" t="s">
        <v>401</v>
      </c>
    </row>
    <row r="50" spans="1:9" s="89" customFormat="1" ht="43.5" x14ac:dyDescent="0.35">
      <c r="A50" s="136" t="s">
        <v>352</v>
      </c>
      <c r="B50" s="137" t="s">
        <v>353</v>
      </c>
      <c r="C50" s="134" t="s">
        <v>354</v>
      </c>
      <c r="D50" s="81" t="s">
        <v>355</v>
      </c>
      <c r="E50" s="81" t="s">
        <v>356</v>
      </c>
      <c r="F50" s="81" t="s">
        <v>395</v>
      </c>
      <c r="G50" s="86">
        <v>200000</v>
      </c>
      <c r="H50" s="83">
        <v>200000</v>
      </c>
      <c r="I50" s="81"/>
    </row>
    <row r="51" spans="1:9" s="89" customFormat="1" ht="43.5" x14ac:dyDescent="0.35">
      <c r="A51" s="136"/>
      <c r="B51" s="137"/>
      <c r="C51" s="135"/>
      <c r="D51" s="81" t="s">
        <v>357</v>
      </c>
      <c r="E51" s="81" t="s">
        <v>358</v>
      </c>
      <c r="F51" s="81" t="s">
        <v>396</v>
      </c>
      <c r="G51" s="86">
        <v>10000</v>
      </c>
      <c r="H51" s="83">
        <v>10000</v>
      </c>
      <c r="I51" s="81"/>
    </row>
    <row r="52" spans="1:9" s="87" customFormat="1" x14ac:dyDescent="0.35">
      <c r="A52" s="42"/>
      <c r="B52" s="96"/>
      <c r="C52" s="96"/>
      <c r="D52" s="96"/>
      <c r="E52" s="96"/>
      <c r="F52" s="96"/>
      <c r="G52" s="86"/>
      <c r="H52" s="116"/>
      <c r="I52" s="96"/>
    </row>
    <row r="53" spans="1:9" x14ac:dyDescent="0.35">
      <c r="A53" s="123" t="s">
        <v>359</v>
      </c>
      <c r="B53" s="124"/>
      <c r="C53" s="124"/>
      <c r="D53" s="124"/>
      <c r="E53" s="125"/>
      <c r="F53" s="109"/>
      <c r="G53" s="86">
        <v>460000</v>
      </c>
      <c r="H53" s="117">
        <f>SUM(H48:H51)</f>
        <v>210000</v>
      </c>
      <c r="I53" s="109"/>
    </row>
    <row r="54" spans="1:9" s="84" customFormat="1" x14ac:dyDescent="0.35">
      <c r="A54" s="129" t="s">
        <v>71</v>
      </c>
      <c r="B54" s="129"/>
      <c r="C54" s="129"/>
      <c r="D54" s="129"/>
      <c r="E54" s="129"/>
      <c r="F54" s="129"/>
      <c r="G54" s="129"/>
      <c r="H54" s="129"/>
      <c r="I54" s="129"/>
    </row>
    <row r="55" spans="1:9" s="97" customFormat="1" ht="60" customHeight="1" x14ac:dyDescent="0.35">
      <c r="A55" s="122" t="s">
        <v>74</v>
      </c>
      <c r="B55" s="130"/>
      <c r="C55" s="130"/>
      <c r="D55" s="79" t="s">
        <v>75</v>
      </c>
      <c r="E55" s="79" t="s">
        <v>76</v>
      </c>
      <c r="F55" s="79"/>
      <c r="G55" s="79"/>
      <c r="H55" s="79"/>
      <c r="I55" s="79"/>
    </row>
    <row r="56" spans="1:9" s="101" customFormat="1" x14ac:dyDescent="0.35">
      <c r="A56" s="98"/>
      <c r="B56" s="99"/>
      <c r="C56" s="100"/>
      <c r="D56" s="100"/>
      <c r="E56" s="46"/>
      <c r="F56" s="46"/>
      <c r="G56" s="46"/>
      <c r="H56" s="46"/>
      <c r="I56" s="46"/>
    </row>
    <row r="57" spans="1:9" x14ac:dyDescent="0.35">
      <c r="A57" s="47"/>
      <c r="B57" s="47"/>
      <c r="C57" s="47"/>
      <c r="D57" s="47"/>
      <c r="E57" s="47"/>
      <c r="F57" s="47"/>
      <c r="G57" s="47"/>
      <c r="H57" s="47"/>
      <c r="I57" s="47"/>
    </row>
    <row r="58" spans="1:9" x14ac:dyDescent="0.35">
      <c r="A58" s="123" t="s">
        <v>77</v>
      </c>
      <c r="B58" s="124"/>
      <c r="C58" s="124"/>
      <c r="D58" s="124"/>
      <c r="E58" s="125"/>
      <c r="F58" s="109"/>
      <c r="G58" s="109"/>
      <c r="H58" s="109"/>
      <c r="I58" s="109"/>
    </row>
    <row r="59" spans="1:9" x14ac:dyDescent="0.35">
      <c r="A59" s="123" t="s">
        <v>78</v>
      </c>
      <c r="B59" s="124"/>
      <c r="C59" s="124"/>
      <c r="D59" s="124"/>
      <c r="E59" s="125"/>
      <c r="F59" s="109"/>
      <c r="G59" s="110">
        <v>4635000</v>
      </c>
      <c r="H59" s="118">
        <f>SUM(H53,H46)</f>
        <v>5232931</v>
      </c>
      <c r="I59" s="109"/>
    </row>
    <row r="61" spans="1:9" x14ac:dyDescent="0.35">
      <c r="A61" s="40" t="s">
        <v>79</v>
      </c>
      <c r="C61" s="48"/>
      <c r="D61" s="40" t="s">
        <v>80</v>
      </c>
    </row>
    <row r="63" spans="1:9" x14ac:dyDescent="0.35">
      <c r="A63" s="84" t="s">
        <v>84</v>
      </c>
      <c r="D63" s="85" t="s">
        <v>182</v>
      </c>
      <c r="E63" s="48"/>
      <c r="F63" s="48"/>
      <c r="G63" s="48"/>
      <c r="H63" s="48"/>
      <c r="I63" s="48"/>
    </row>
    <row r="64" spans="1:9" x14ac:dyDescent="0.35">
      <c r="A64" s="102" t="s">
        <v>360</v>
      </c>
      <c r="D64" s="103" t="s">
        <v>82</v>
      </c>
      <c r="E64" s="104"/>
      <c r="F64" s="104"/>
      <c r="G64" s="104"/>
      <c r="H64" s="104"/>
      <c r="I64" s="104"/>
    </row>
  </sheetData>
  <sheetProtection algorithmName="SHA-512" hashValue="fkFMj89H0QyoHa1hlcF0aCWOCaPB0sqGKKPAaB3jgH0zWr4G9MyE7NQg0hOucqGyzx3GFusQLjPSWLfX+fBF1w==" saltValue="RIL2pnblmWwwpmaJ1PKA+g==" spinCount="100000" sheet="1" objects="1" scenarios="1" selectLockedCells="1" selectUnlockedCells="1"/>
  <mergeCells count="50">
    <mergeCell ref="H5:I5"/>
    <mergeCell ref="G30:G31"/>
    <mergeCell ref="F29:F31"/>
    <mergeCell ref="F37:F38"/>
    <mergeCell ref="A1:I1"/>
    <mergeCell ref="A2:I2"/>
    <mergeCell ref="H3:I3"/>
    <mergeCell ref="H4:I4"/>
    <mergeCell ref="A7:A8"/>
    <mergeCell ref="B7:B8"/>
    <mergeCell ref="C7:C8"/>
    <mergeCell ref="D7:D8"/>
    <mergeCell ref="E7:E8"/>
    <mergeCell ref="A21:A23"/>
    <mergeCell ref="B21:B23"/>
    <mergeCell ref="C21:C23"/>
    <mergeCell ref="E21:E23"/>
    <mergeCell ref="A9:I9"/>
    <mergeCell ref="A10:A11"/>
    <mergeCell ref="A18:A20"/>
    <mergeCell ref="B18:B20"/>
    <mergeCell ref="C18:C20"/>
    <mergeCell ref="G18:G19"/>
    <mergeCell ref="A54:I54"/>
    <mergeCell ref="A55:C55"/>
    <mergeCell ref="A58:E58"/>
    <mergeCell ref="A59:E59"/>
    <mergeCell ref="A46:E46"/>
    <mergeCell ref="A48:A49"/>
    <mergeCell ref="B48:B49"/>
    <mergeCell ref="C48:C49"/>
    <mergeCell ref="A50:A51"/>
    <mergeCell ref="B50:B51"/>
    <mergeCell ref="C50:C51"/>
    <mergeCell ref="F7:F8"/>
    <mergeCell ref="G7:G8"/>
    <mergeCell ref="H7:H8"/>
    <mergeCell ref="I7:I8"/>
    <mergeCell ref="A53:E53"/>
    <mergeCell ref="A33:A36"/>
    <mergeCell ref="B33:B36"/>
    <mergeCell ref="C33:C36"/>
    <mergeCell ref="A37:A38"/>
    <mergeCell ref="B37:B38"/>
    <mergeCell ref="C37:C38"/>
    <mergeCell ref="A24:A28"/>
    <mergeCell ref="B24:B28"/>
    <mergeCell ref="C24:C28"/>
    <mergeCell ref="D26:D28"/>
    <mergeCell ref="E26:E28"/>
  </mergeCells>
  <pageMargins left="1.1200000000000001" right="0.12" top="0.46" bottom="0.28999999999999998" header="0.3" footer="0.12"/>
  <pageSetup paperSize="5" scale="93" fitToHeight="0" orientation="landscape" horizontalDpi="4294967294" r:id="rId1"/>
  <rowBreaks count="2" manualBreakCount="2">
    <brk id="42" max="8" man="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57"/>
  <sheetViews>
    <sheetView zoomScale="85" zoomScaleNormal="85" workbookViewId="0">
      <pane ySplit="8" topLeftCell="A13" activePane="bottomLeft" state="frozen"/>
      <selection activeCell="G11" sqref="G11"/>
      <selection pane="bottomLeft" activeCell="C15" sqref="C15"/>
    </sheetView>
  </sheetViews>
  <sheetFormatPr defaultRowHeight="14.5" x14ac:dyDescent="0.35"/>
  <cols>
    <col min="1" max="1" width="19.54296875" customWidth="1"/>
    <col min="2" max="2" width="18.54296875" customWidth="1"/>
    <col min="3" max="3" width="20.26953125" customWidth="1"/>
    <col min="4" max="4" width="25.26953125" customWidth="1"/>
    <col min="5" max="5" width="24.453125" style="40" customWidth="1"/>
    <col min="6" max="6" width="20.26953125" style="40" customWidth="1"/>
    <col min="7" max="7" width="13.7265625" style="40" customWidth="1"/>
    <col min="8" max="10" width="11.1796875" customWidth="1"/>
    <col min="11" max="11" width="12.81640625" style="11" customWidth="1"/>
    <col min="12" max="12" width="14.26953125" bestFit="1" customWidth="1"/>
    <col min="13" max="13" width="13.26953125" bestFit="1" customWidth="1"/>
  </cols>
  <sheetData>
    <row r="1" spans="1:18" ht="18.5" x14ac:dyDescent="0.45">
      <c r="A1" s="154" t="s">
        <v>163</v>
      </c>
      <c r="B1" s="154"/>
      <c r="C1" s="154"/>
      <c r="D1" s="154"/>
      <c r="E1" s="154"/>
      <c r="F1" s="154"/>
      <c r="G1" s="154"/>
      <c r="H1" s="154"/>
      <c r="I1" s="154"/>
    </row>
    <row r="2" spans="1:18" x14ac:dyDescent="0.35">
      <c r="A2" s="155" t="s">
        <v>38</v>
      </c>
      <c r="B2" s="155"/>
      <c r="C2" s="155"/>
      <c r="D2" s="155"/>
      <c r="E2" s="155"/>
      <c r="F2" s="155"/>
      <c r="G2" s="155"/>
      <c r="H2" s="155"/>
      <c r="I2" s="155"/>
    </row>
    <row r="3" spans="1:18" ht="15.5" x14ac:dyDescent="0.35">
      <c r="A3" s="14" t="s">
        <v>39</v>
      </c>
      <c r="I3" s="14" t="s">
        <v>202</v>
      </c>
      <c r="K3" s="39">
        <v>64093030</v>
      </c>
    </row>
    <row r="4" spans="1:18" ht="15.5" x14ac:dyDescent="0.35">
      <c r="A4" s="14" t="s">
        <v>41</v>
      </c>
      <c r="I4" s="14" t="s">
        <v>203</v>
      </c>
      <c r="K4" s="39">
        <v>3615000</v>
      </c>
    </row>
    <row r="5" spans="1:18" ht="15.5" x14ac:dyDescent="0.35">
      <c r="A5" s="14" t="s">
        <v>43</v>
      </c>
      <c r="I5" s="69" t="s">
        <v>204</v>
      </c>
      <c r="K5" s="77">
        <f>SUM(H35+J35+I35+H42+I42+J42)</f>
        <v>2532037.5</v>
      </c>
      <c r="L5" s="52"/>
    </row>
    <row r="6" spans="1:18" ht="18.5" x14ac:dyDescent="0.45">
      <c r="A6" s="154"/>
      <c r="B6" s="154"/>
      <c r="C6" s="154"/>
      <c r="D6" s="154"/>
      <c r="E6" s="154"/>
      <c r="F6" s="154"/>
      <c r="G6" s="154"/>
      <c r="H6" s="154"/>
      <c r="I6" s="154"/>
      <c r="J6" s="154"/>
      <c r="K6" s="154"/>
    </row>
    <row r="7" spans="1:18" ht="37.5" customHeight="1" x14ac:dyDescent="0.35">
      <c r="A7" s="156" t="s">
        <v>198</v>
      </c>
      <c r="B7" s="156" t="s">
        <v>199</v>
      </c>
      <c r="C7" s="156" t="s">
        <v>200</v>
      </c>
      <c r="D7" s="156" t="s">
        <v>164</v>
      </c>
      <c r="E7" s="158" t="s">
        <v>201</v>
      </c>
      <c r="F7" s="161" t="s">
        <v>186</v>
      </c>
      <c r="G7" s="163" t="s">
        <v>187</v>
      </c>
      <c r="H7" s="159" t="s">
        <v>44</v>
      </c>
      <c r="I7" s="160"/>
      <c r="J7" s="160"/>
      <c r="K7" s="156" t="s">
        <v>195</v>
      </c>
      <c r="L7" s="1"/>
      <c r="M7" s="1"/>
      <c r="N7" s="1"/>
      <c r="O7" s="1"/>
      <c r="P7" s="1"/>
      <c r="Q7" s="1"/>
      <c r="R7" s="1"/>
    </row>
    <row r="8" spans="1:18" ht="16.5" customHeight="1" x14ac:dyDescent="0.35">
      <c r="A8" s="157"/>
      <c r="B8" s="157"/>
      <c r="C8" s="157"/>
      <c r="D8" s="157"/>
      <c r="E8" s="158"/>
      <c r="F8" s="162"/>
      <c r="G8" s="164"/>
      <c r="H8" s="74" t="s">
        <v>33</v>
      </c>
      <c r="I8" s="62" t="s">
        <v>34</v>
      </c>
      <c r="J8" s="62" t="s">
        <v>35</v>
      </c>
      <c r="K8" s="157"/>
      <c r="L8" s="1"/>
      <c r="M8" s="1"/>
      <c r="N8" s="1"/>
      <c r="O8" s="1"/>
      <c r="P8" s="1"/>
      <c r="Q8" s="1"/>
      <c r="R8" s="1"/>
    </row>
    <row r="9" spans="1:18" ht="15.75" customHeight="1" x14ac:dyDescent="0.35">
      <c r="A9" s="15" t="s">
        <v>45</v>
      </c>
      <c r="B9" s="16"/>
      <c r="C9" s="16"/>
      <c r="D9" s="16"/>
      <c r="E9" s="16"/>
      <c r="F9" s="16"/>
      <c r="G9" s="16"/>
      <c r="H9" s="16"/>
      <c r="I9" s="16"/>
      <c r="J9" s="16"/>
      <c r="K9" s="17"/>
    </row>
    <row r="10" spans="1:18" ht="312" x14ac:dyDescent="0.35">
      <c r="A10" s="3" t="s">
        <v>86</v>
      </c>
      <c r="B10" s="2" t="s">
        <v>147</v>
      </c>
      <c r="C10" s="2" t="s">
        <v>87</v>
      </c>
      <c r="D10" s="2" t="s">
        <v>89</v>
      </c>
      <c r="E10" s="49" t="s">
        <v>88</v>
      </c>
      <c r="F10" s="49" t="s">
        <v>165</v>
      </c>
      <c r="G10" s="32">
        <v>50000</v>
      </c>
      <c r="H10" s="32">
        <v>20000</v>
      </c>
      <c r="I10" s="32"/>
      <c r="J10" s="32"/>
      <c r="K10" s="2" t="s">
        <v>223</v>
      </c>
    </row>
    <row r="11" spans="1:18" ht="78" x14ac:dyDescent="0.35">
      <c r="A11" s="2" t="s">
        <v>90</v>
      </c>
      <c r="B11" s="2" t="s">
        <v>148</v>
      </c>
      <c r="C11" s="2" t="s">
        <v>36</v>
      </c>
      <c r="D11" s="2" t="s">
        <v>97</v>
      </c>
      <c r="E11" s="49" t="s">
        <v>98</v>
      </c>
      <c r="F11" s="49" t="s">
        <v>214</v>
      </c>
      <c r="G11" s="33">
        <v>250000</v>
      </c>
      <c r="H11" s="33">
        <v>137989</v>
      </c>
      <c r="I11" s="33"/>
      <c r="J11" s="33">
        <v>87250</v>
      </c>
      <c r="K11" s="6" t="s">
        <v>224</v>
      </c>
    </row>
    <row r="12" spans="1:18" ht="57.75" customHeight="1" x14ac:dyDescent="0.35">
      <c r="A12" s="2" t="s">
        <v>91</v>
      </c>
      <c r="B12" s="2" t="s">
        <v>92</v>
      </c>
      <c r="C12" s="2" t="s">
        <v>3</v>
      </c>
      <c r="D12" s="3" t="s">
        <v>93</v>
      </c>
      <c r="E12" s="49" t="s">
        <v>94</v>
      </c>
      <c r="F12" s="49" t="s">
        <v>230</v>
      </c>
      <c r="G12" s="33">
        <v>100000</v>
      </c>
      <c r="H12" s="33">
        <v>54750</v>
      </c>
      <c r="I12" s="33"/>
      <c r="J12" s="33"/>
      <c r="K12" s="6" t="s">
        <v>220</v>
      </c>
    </row>
    <row r="13" spans="1:18" ht="72" customHeight="1" x14ac:dyDescent="0.35">
      <c r="A13" s="2" t="s">
        <v>102</v>
      </c>
      <c r="B13" s="2" t="s">
        <v>4</v>
      </c>
      <c r="C13" s="2" t="s">
        <v>46</v>
      </c>
      <c r="D13" s="2" t="s">
        <v>99</v>
      </c>
      <c r="E13" s="2" t="s">
        <v>100</v>
      </c>
      <c r="F13" s="2" t="s">
        <v>166</v>
      </c>
      <c r="G13" s="34">
        <v>100000</v>
      </c>
      <c r="H13" s="34">
        <v>48700</v>
      </c>
      <c r="I13" s="34"/>
      <c r="J13" s="34"/>
      <c r="K13" s="6" t="s">
        <v>225</v>
      </c>
    </row>
    <row r="14" spans="1:18" ht="117" x14ac:dyDescent="0.35">
      <c r="A14" s="2" t="s">
        <v>95</v>
      </c>
      <c r="B14" s="2" t="s">
        <v>149</v>
      </c>
      <c r="C14" s="2" t="s">
        <v>5</v>
      </c>
      <c r="D14" s="2" t="s">
        <v>47</v>
      </c>
      <c r="E14" s="2" t="s">
        <v>96</v>
      </c>
      <c r="F14" s="2" t="s">
        <v>167</v>
      </c>
      <c r="G14" s="35">
        <v>300000</v>
      </c>
      <c r="H14" s="35"/>
      <c r="I14" s="35"/>
      <c r="J14" s="35">
        <v>76000</v>
      </c>
      <c r="K14" s="2" t="s">
        <v>226</v>
      </c>
    </row>
    <row r="15" spans="1:18" s="57" customFormat="1" ht="90" customHeight="1" x14ac:dyDescent="0.35">
      <c r="A15" s="3" t="s">
        <v>153</v>
      </c>
      <c r="B15" s="3" t="s">
        <v>154</v>
      </c>
      <c r="C15" s="3" t="s">
        <v>155</v>
      </c>
      <c r="D15" s="3" t="s">
        <v>156</v>
      </c>
      <c r="E15" s="3" t="s">
        <v>157</v>
      </c>
      <c r="F15" s="3" t="s">
        <v>218</v>
      </c>
      <c r="G15" s="56">
        <v>100000</v>
      </c>
      <c r="H15" s="56"/>
      <c r="I15" s="54"/>
      <c r="J15" s="56">
        <v>228514</v>
      </c>
      <c r="K15" s="55" t="s">
        <v>219</v>
      </c>
    </row>
    <row r="16" spans="1:18" ht="72" customHeight="1" x14ac:dyDescent="0.35">
      <c r="A16" s="7" t="s">
        <v>101</v>
      </c>
      <c r="B16" s="7" t="s">
        <v>6</v>
      </c>
      <c r="C16" s="7" t="s">
        <v>7</v>
      </c>
      <c r="D16" s="7" t="s">
        <v>142</v>
      </c>
      <c r="E16" s="2" t="s">
        <v>141</v>
      </c>
      <c r="F16" s="2" t="s">
        <v>174</v>
      </c>
      <c r="G16" s="32">
        <v>30000</v>
      </c>
      <c r="H16" s="32">
        <v>30000</v>
      </c>
      <c r="I16" s="32"/>
      <c r="J16" s="32"/>
      <c r="K16" s="55"/>
    </row>
    <row r="17" spans="1:11" ht="58.5" customHeight="1" x14ac:dyDescent="0.35">
      <c r="A17" s="2" t="s">
        <v>104</v>
      </c>
      <c r="B17" s="2" t="s">
        <v>105</v>
      </c>
      <c r="C17" s="2" t="s">
        <v>106</v>
      </c>
      <c r="D17" s="2" t="s">
        <v>48</v>
      </c>
      <c r="E17" s="2" t="s">
        <v>48</v>
      </c>
      <c r="F17" s="2" t="s">
        <v>175</v>
      </c>
      <c r="G17" s="32">
        <v>30000</v>
      </c>
      <c r="H17" s="32">
        <v>30000</v>
      </c>
      <c r="I17" s="32"/>
      <c r="J17" s="32"/>
      <c r="K17" s="2"/>
    </row>
    <row r="18" spans="1:11" ht="78" x14ac:dyDescent="0.35">
      <c r="A18" s="2" t="s">
        <v>103</v>
      </c>
      <c r="B18" s="2" t="s">
        <v>12</v>
      </c>
      <c r="C18" s="168" t="s">
        <v>116</v>
      </c>
      <c r="D18" s="2" t="s">
        <v>49</v>
      </c>
      <c r="E18" s="3" t="s">
        <v>117</v>
      </c>
      <c r="F18" s="3" t="s">
        <v>183</v>
      </c>
      <c r="G18" s="75">
        <v>20000</v>
      </c>
      <c r="H18" s="75">
        <v>136000</v>
      </c>
      <c r="I18" s="35"/>
      <c r="J18" s="35"/>
      <c r="K18" s="2" t="s">
        <v>217</v>
      </c>
    </row>
    <row r="19" spans="1:11" ht="80.25" customHeight="1" x14ac:dyDescent="0.35">
      <c r="A19" s="2" t="s">
        <v>114</v>
      </c>
      <c r="B19" s="2" t="s">
        <v>115</v>
      </c>
      <c r="C19" s="169"/>
      <c r="D19" s="2" t="s">
        <v>118</v>
      </c>
      <c r="E19" s="3" t="s">
        <v>119</v>
      </c>
      <c r="F19" s="3" t="s">
        <v>176</v>
      </c>
      <c r="G19" s="75">
        <v>100000</v>
      </c>
      <c r="H19" s="35"/>
      <c r="I19" s="35"/>
      <c r="J19" s="35">
        <v>100000</v>
      </c>
      <c r="K19" s="2"/>
    </row>
    <row r="20" spans="1:11" ht="67.5" customHeight="1" x14ac:dyDescent="0.35">
      <c r="A20" s="2" t="s">
        <v>28</v>
      </c>
      <c r="B20" s="8" t="s">
        <v>14</v>
      </c>
      <c r="C20" s="2" t="s">
        <v>17</v>
      </c>
      <c r="D20" s="2" t="s">
        <v>52</v>
      </c>
      <c r="E20" s="7" t="s">
        <v>120</v>
      </c>
      <c r="F20" s="7" t="s">
        <v>171</v>
      </c>
      <c r="G20" s="32">
        <v>100000</v>
      </c>
      <c r="H20" s="32">
        <v>100000</v>
      </c>
      <c r="I20" s="32"/>
      <c r="J20" s="32"/>
      <c r="K20" s="4"/>
    </row>
    <row r="21" spans="1:11" ht="39" x14ac:dyDescent="0.35">
      <c r="A21" s="2" t="s">
        <v>10</v>
      </c>
      <c r="B21" s="2" t="s">
        <v>15</v>
      </c>
      <c r="C21" s="50" t="s">
        <v>122</v>
      </c>
      <c r="D21" s="4" t="s">
        <v>121</v>
      </c>
      <c r="E21" s="7" t="s">
        <v>123</v>
      </c>
      <c r="F21" s="7" t="s">
        <v>172</v>
      </c>
      <c r="G21" s="75">
        <v>500000</v>
      </c>
      <c r="H21" s="35"/>
      <c r="I21" s="35"/>
      <c r="J21" s="35"/>
      <c r="K21" s="2" t="s">
        <v>212</v>
      </c>
    </row>
    <row r="22" spans="1:11" ht="83.25" customHeight="1" x14ac:dyDescent="0.35">
      <c r="A22" s="2" t="s">
        <v>18</v>
      </c>
      <c r="B22" s="2" t="s">
        <v>19</v>
      </c>
      <c r="C22" s="2" t="s">
        <v>23</v>
      </c>
      <c r="D22" s="2" t="s">
        <v>20</v>
      </c>
      <c r="E22" s="2" t="s">
        <v>143</v>
      </c>
      <c r="F22" s="2" t="s">
        <v>168</v>
      </c>
      <c r="G22" s="34">
        <v>20000</v>
      </c>
      <c r="H22" s="76">
        <v>90000</v>
      </c>
      <c r="I22" s="34"/>
      <c r="J22" s="34"/>
      <c r="K22" s="2" t="s">
        <v>216</v>
      </c>
    </row>
    <row r="23" spans="1:11" ht="91" x14ac:dyDescent="0.35">
      <c r="A23" s="2" t="s">
        <v>8</v>
      </c>
      <c r="B23" s="2" t="s">
        <v>11</v>
      </c>
      <c r="C23" s="4" t="s">
        <v>16</v>
      </c>
      <c r="D23" s="2" t="s">
        <v>53</v>
      </c>
      <c r="E23" s="2" t="s">
        <v>144</v>
      </c>
      <c r="F23" s="2" t="s">
        <v>184</v>
      </c>
      <c r="G23" s="32">
        <v>100000</v>
      </c>
      <c r="H23" s="32">
        <v>100000</v>
      </c>
      <c r="I23" s="32"/>
      <c r="J23" s="32"/>
      <c r="K23" s="2"/>
    </row>
    <row r="24" spans="1:11" ht="92.25" customHeight="1" x14ac:dyDescent="0.35">
      <c r="A24" s="2" t="s">
        <v>58</v>
      </c>
      <c r="B24" s="2" t="s">
        <v>59</v>
      </c>
      <c r="C24" s="2" t="s">
        <v>56</v>
      </c>
      <c r="D24" s="2" t="s">
        <v>57</v>
      </c>
      <c r="E24" s="3" t="s">
        <v>151</v>
      </c>
      <c r="F24" s="3" t="s">
        <v>173</v>
      </c>
      <c r="G24" s="32">
        <v>50000</v>
      </c>
      <c r="H24" s="32">
        <v>50000</v>
      </c>
      <c r="I24" s="32"/>
      <c r="J24" s="32"/>
      <c r="K24" s="2"/>
    </row>
    <row r="25" spans="1:11" ht="45.75" customHeight="1" x14ac:dyDescent="0.35">
      <c r="A25" s="2" t="s">
        <v>30</v>
      </c>
      <c r="B25" s="2" t="s">
        <v>32</v>
      </c>
      <c r="C25" s="2" t="s">
        <v>31</v>
      </c>
      <c r="D25" s="2" t="s">
        <v>107</v>
      </c>
      <c r="E25" s="2" t="s">
        <v>108</v>
      </c>
      <c r="F25" s="2" t="s">
        <v>169</v>
      </c>
      <c r="G25" s="32">
        <v>5000</v>
      </c>
      <c r="H25" s="32">
        <v>5000</v>
      </c>
      <c r="I25" s="32"/>
      <c r="J25" s="32"/>
      <c r="K25" s="2"/>
    </row>
    <row r="26" spans="1:11" ht="39" x14ac:dyDescent="0.35">
      <c r="A26" s="7" t="s">
        <v>21</v>
      </c>
      <c r="B26" s="7" t="s">
        <v>22</v>
      </c>
      <c r="C26" s="7" t="s">
        <v>55</v>
      </c>
      <c r="D26" s="7" t="s">
        <v>24</v>
      </c>
      <c r="E26" s="3" t="s">
        <v>109</v>
      </c>
      <c r="F26" s="3" t="s">
        <v>228</v>
      </c>
      <c r="G26" s="32">
        <v>50000</v>
      </c>
      <c r="H26" s="32">
        <v>30000</v>
      </c>
      <c r="I26" s="32"/>
      <c r="J26" s="32"/>
      <c r="K26" s="7" t="s">
        <v>229</v>
      </c>
    </row>
    <row r="27" spans="1:11" ht="65" x14ac:dyDescent="0.35">
      <c r="A27" s="7" t="s">
        <v>110</v>
      </c>
      <c r="B27" s="7" t="s">
        <v>112</v>
      </c>
      <c r="C27" s="18" t="s">
        <v>54</v>
      </c>
      <c r="D27" s="18" t="s">
        <v>111</v>
      </c>
      <c r="E27" s="43" t="s">
        <v>113</v>
      </c>
      <c r="F27" s="60" t="s">
        <v>177</v>
      </c>
      <c r="G27" s="32">
        <v>100000</v>
      </c>
      <c r="H27" s="32"/>
      <c r="I27" s="32"/>
      <c r="J27" s="32">
        <v>20000</v>
      </c>
      <c r="K27" s="7" t="s">
        <v>227</v>
      </c>
    </row>
    <row r="28" spans="1:11" ht="41.25" customHeight="1" x14ac:dyDescent="0.35">
      <c r="A28" s="171" t="s">
        <v>25</v>
      </c>
      <c r="B28" s="174" t="s">
        <v>128</v>
      </c>
      <c r="C28" s="174" t="s">
        <v>129</v>
      </c>
      <c r="D28" s="7" t="s">
        <v>26</v>
      </c>
      <c r="E28" s="7" t="s">
        <v>124</v>
      </c>
      <c r="F28" s="7" t="s">
        <v>179</v>
      </c>
      <c r="G28" s="32">
        <v>50000</v>
      </c>
      <c r="H28" s="32">
        <v>50000</v>
      </c>
      <c r="I28" s="34"/>
      <c r="J28" s="34"/>
      <c r="K28" s="165"/>
    </row>
    <row r="29" spans="1:11" ht="32.25" customHeight="1" x14ac:dyDescent="0.35">
      <c r="A29" s="172"/>
      <c r="B29" s="175"/>
      <c r="C29" s="175"/>
      <c r="D29" s="7" t="s">
        <v>27</v>
      </c>
      <c r="E29" s="7" t="s">
        <v>125</v>
      </c>
      <c r="F29" s="7" t="s">
        <v>178</v>
      </c>
      <c r="G29" s="32">
        <v>10000</v>
      </c>
      <c r="H29" s="32">
        <v>5000</v>
      </c>
      <c r="I29" s="34"/>
      <c r="J29" s="34"/>
      <c r="K29" s="166"/>
    </row>
    <row r="30" spans="1:11" ht="31.5" customHeight="1" x14ac:dyDescent="0.35">
      <c r="A30" s="172"/>
      <c r="B30" s="175"/>
      <c r="C30" s="175"/>
      <c r="D30" s="7" t="s">
        <v>29</v>
      </c>
      <c r="E30" s="7" t="s">
        <v>126</v>
      </c>
      <c r="F30" s="7" t="s">
        <v>180</v>
      </c>
      <c r="G30" s="32">
        <v>10000</v>
      </c>
      <c r="H30" s="32">
        <v>10000</v>
      </c>
      <c r="I30" s="34"/>
      <c r="J30" s="34"/>
      <c r="K30" s="166"/>
    </row>
    <row r="31" spans="1:11" ht="42.75" customHeight="1" x14ac:dyDescent="0.35">
      <c r="A31" s="173"/>
      <c r="B31" s="176"/>
      <c r="C31" s="176"/>
      <c r="D31" s="7" t="s">
        <v>130</v>
      </c>
      <c r="E31" s="7" t="s">
        <v>131</v>
      </c>
      <c r="F31" s="7" t="s">
        <v>181</v>
      </c>
      <c r="G31" s="32">
        <v>20000</v>
      </c>
      <c r="H31" s="32">
        <v>20000</v>
      </c>
      <c r="I31" s="34"/>
      <c r="J31" s="34"/>
      <c r="K31" s="167"/>
    </row>
    <row r="32" spans="1:11" ht="69.75" customHeight="1" x14ac:dyDescent="0.35">
      <c r="A32" s="7" t="s">
        <v>63</v>
      </c>
      <c r="B32" s="7" t="s">
        <v>62</v>
      </c>
      <c r="C32" s="7" t="s">
        <v>61</v>
      </c>
      <c r="D32" s="2" t="s">
        <v>60</v>
      </c>
      <c r="E32" s="53" t="s">
        <v>152</v>
      </c>
      <c r="F32" s="53" t="s">
        <v>170</v>
      </c>
      <c r="G32" s="32">
        <v>50000</v>
      </c>
      <c r="H32" s="32">
        <v>50000</v>
      </c>
      <c r="I32" s="34"/>
      <c r="J32" s="34"/>
      <c r="K32" s="2"/>
    </row>
    <row r="33" spans="1:11" ht="72" customHeight="1" x14ac:dyDescent="0.35">
      <c r="A33" s="2" t="s">
        <v>158</v>
      </c>
      <c r="B33" s="2" t="s">
        <v>159</v>
      </c>
      <c r="C33" s="2" t="s">
        <v>160</v>
      </c>
      <c r="D33" s="2" t="s">
        <v>161</v>
      </c>
      <c r="E33" s="53" t="s">
        <v>162</v>
      </c>
      <c r="F33" s="53" t="s">
        <v>185</v>
      </c>
      <c r="G33" s="34">
        <v>150000</v>
      </c>
      <c r="H33" s="34"/>
      <c r="I33" s="34"/>
      <c r="J33" s="34">
        <v>143021</v>
      </c>
      <c r="K33" s="10"/>
    </row>
    <row r="34" spans="1:11" ht="83.25" customHeight="1" x14ac:dyDescent="0.35">
      <c r="A34" s="2" t="s">
        <v>127</v>
      </c>
      <c r="B34" s="2" t="s">
        <v>69</v>
      </c>
      <c r="C34" s="2" t="s">
        <v>70</v>
      </c>
      <c r="D34" s="2" t="s">
        <v>64</v>
      </c>
      <c r="E34" s="53" t="s">
        <v>145</v>
      </c>
      <c r="F34" s="53" t="s">
        <v>211</v>
      </c>
      <c r="G34" s="34">
        <v>200000</v>
      </c>
      <c r="H34" s="76">
        <v>251823.5</v>
      </c>
      <c r="I34" s="78"/>
      <c r="J34" s="76">
        <v>20670</v>
      </c>
      <c r="K34" s="2" t="s">
        <v>215</v>
      </c>
    </row>
    <row r="35" spans="1:11" x14ac:dyDescent="0.35">
      <c r="A35" s="20" t="s">
        <v>73</v>
      </c>
      <c r="B35" s="19"/>
      <c r="C35" s="19"/>
      <c r="D35" s="19"/>
      <c r="E35" s="19"/>
      <c r="F35" s="19"/>
      <c r="G35" s="36">
        <f>SUM(G10:G34)</f>
        <v>2495000</v>
      </c>
      <c r="H35" s="36">
        <f t="shared" ref="H35:I35" si="0">SUM(H10:H34)</f>
        <v>1219262.5</v>
      </c>
      <c r="I35" s="36">
        <f t="shared" si="0"/>
        <v>0</v>
      </c>
      <c r="J35" s="36">
        <f>SUM(J10:J34)</f>
        <v>675455</v>
      </c>
      <c r="K35" s="21"/>
    </row>
    <row r="36" spans="1:11" ht="15.5" x14ac:dyDescent="0.35">
      <c r="A36" s="15" t="s">
        <v>68</v>
      </c>
      <c r="B36" s="16"/>
      <c r="C36" s="16"/>
      <c r="D36" s="16"/>
      <c r="E36" s="16"/>
      <c r="F36" s="16"/>
      <c r="G36" s="16"/>
      <c r="H36" s="16"/>
      <c r="I36" s="37"/>
      <c r="J36" s="37"/>
      <c r="K36" s="17"/>
    </row>
    <row r="37" spans="1:11" ht="70.5" customHeight="1" x14ac:dyDescent="0.35">
      <c r="A37" s="7" t="s">
        <v>132</v>
      </c>
      <c r="B37" s="2" t="s">
        <v>146</v>
      </c>
      <c r="C37" s="2" t="s">
        <v>0</v>
      </c>
      <c r="D37" s="2" t="s">
        <v>1</v>
      </c>
      <c r="E37" s="43" t="s">
        <v>133</v>
      </c>
      <c r="F37" s="60" t="s">
        <v>231</v>
      </c>
      <c r="G37" s="32">
        <v>100000</v>
      </c>
      <c r="H37" s="32">
        <v>159680</v>
      </c>
      <c r="I37" s="32"/>
      <c r="J37" s="32"/>
      <c r="K37" s="2" t="s">
        <v>221</v>
      </c>
    </row>
    <row r="38" spans="1:11" ht="75" customHeight="1" x14ac:dyDescent="0.35">
      <c r="A38" s="7" t="s">
        <v>2</v>
      </c>
      <c r="B38" s="2" t="s">
        <v>134</v>
      </c>
      <c r="C38" s="2" t="s">
        <v>135</v>
      </c>
      <c r="D38" s="2" t="s">
        <v>137</v>
      </c>
      <c r="E38" s="2" t="s">
        <v>136</v>
      </c>
      <c r="F38" s="2"/>
      <c r="G38" s="32">
        <v>20000</v>
      </c>
      <c r="H38" s="32">
        <v>20000</v>
      </c>
      <c r="I38" s="32"/>
      <c r="J38" s="32"/>
      <c r="K38" s="2"/>
    </row>
    <row r="39" spans="1:11" ht="62.25" customHeight="1" x14ac:dyDescent="0.35">
      <c r="A39" s="2" t="s">
        <v>9</v>
      </c>
      <c r="B39" s="2" t="s">
        <v>13</v>
      </c>
      <c r="C39" s="4" t="s">
        <v>51</v>
      </c>
      <c r="D39" s="4" t="s">
        <v>50</v>
      </c>
      <c r="E39" s="7" t="s">
        <v>138</v>
      </c>
      <c r="F39" s="7"/>
      <c r="G39" s="35">
        <v>500000</v>
      </c>
      <c r="H39" s="35"/>
      <c r="I39" s="35"/>
      <c r="J39" s="35"/>
      <c r="K39" s="2" t="s">
        <v>210</v>
      </c>
    </row>
    <row r="40" spans="1:11" ht="72" customHeight="1" x14ac:dyDescent="0.35">
      <c r="A40" s="7" t="s">
        <v>66</v>
      </c>
      <c r="B40" s="7" t="s">
        <v>67</v>
      </c>
      <c r="C40" s="7" t="s">
        <v>37</v>
      </c>
      <c r="D40" s="7" t="s">
        <v>65</v>
      </c>
      <c r="E40" s="3" t="s">
        <v>150</v>
      </c>
      <c r="F40" s="3" t="s">
        <v>213</v>
      </c>
      <c r="G40" s="32">
        <v>300000</v>
      </c>
      <c r="H40" s="32">
        <v>457640</v>
      </c>
      <c r="I40" s="32"/>
      <c r="J40" s="32"/>
      <c r="K40" s="7" t="s">
        <v>222</v>
      </c>
    </row>
    <row r="41" spans="1:11" ht="59.25" customHeight="1" x14ac:dyDescent="0.35">
      <c r="A41" s="2" t="s">
        <v>127</v>
      </c>
      <c r="B41" s="2" t="s">
        <v>139</v>
      </c>
      <c r="C41" s="2" t="s">
        <v>70</v>
      </c>
      <c r="D41" s="2" t="s">
        <v>64</v>
      </c>
      <c r="E41" s="3" t="s">
        <v>140</v>
      </c>
      <c r="F41" s="3"/>
      <c r="G41" s="76">
        <v>200000</v>
      </c>
      <c r="H41" s="34"/>
      <c r="I41" s="34"/>
      <c r="J41" s="34"/>
      <c r="K41" s="2" t="s">
        <v>210</v>
      </c>
    </row>
    <row r="42" spans="1:11" x14ac:dyDescent="0.35">
      <c r="A42" s="20" t="s">
        <v>72</v>
      </c>
      <c r="B42" s="19"/>
      <c r="C42" s="19"/>
      <c r="D42" s="19"/>
      <c r="E42" s="19"/>
      <c r="F42" s="19"/>
      <c r="G42" s="36">
        <f>SUM(G37:G41)</f>
        <v>1120000</v>
      </c>
      <c r="H42" s="36">
        <f>SUM(H37:H41)</f>
        <v>637320</v>
      </c>
      <c r="I42" s="36">
        <f>SUM(I37:I41)</f>
        <v>0</v>
      </c>
      <c r="J42" s="36">
        <f>SUM(J37:J41)</f>
        <v>0</v>
      </c>
      <c r="K42" s="21"/>
    </row>
    <row r="43" spans="1:11" x14ac:dyDescent="0.35">
      <c r="A43" s="177" t="s">
        <v>188</v>
      </c>
      <c r="B43" s="177"/>
      <c r="C43" s="177"/>
      <c r="D43" s="177"/>
      <c r="E43" s="177"/>
      <c r="F43" s="177"/>
      <c r="G43" s="177"/>
      <c r="H43" s="177"/>
      <c r="I43" s="177"/>
      <c r="J43" s="177"/>
      <c r="K43" s="22"/>
    </row>
    <row r="44" spans="1:11" ht="61.5" customHeight="1" x14ac:dyDescent="0.35">
      <c r="A44" s="61" t="s">
        <v>189</v>
      </c>
      <c r="B44" s="61" t="s">
        <v>190</v>
      </c>
      <c r="C44" s="62" t="s">
        <v>191</v>
      </c>
      <c r="D44" s="62" t="s">
        <v>187</v>
      </c>
      <c r="E44" s="63" t="s">
        <v>192</v>
      </c>
      <c r="F44" s="64" t="s">
        <v>193</v>
      </c>
      <c r="G44" s="64" t="s">
        <v>194</v>
      </c>
      <c r="H44" s="65" t="s">
        <v>196</v>
      </c>
      <c r="I44" s="179" t="s">
        <v>197</v>
      </c>
      <c r="J44" s="179"/>
      <c r="K44" s="180"/>
    </row>
    <row r="45" spans="1:11" x14ac:dyDescent="0.35">
      <c r="A45" s="22"/>
      <c r="B45" s="22"/>
      <c r="C45" s="22"/>
      <c r="D45" s="22"/>
      <c r="E45" s="66"/>
      <c r="F45" s="66"/>
      <c r="G45" s="66"/>
      <c r="H45" s="67"/>
      <c r="I45" s="68" t="s">
        <v>33</v>
      </c>
      <c r="J45" s="68" t="s">
        <v>34</v>
      </c>
      <c r="K45" s="62" t="s">
        <v>35</v>
      </c>
    </row>
    <row r="46" spans="1:11" x14ac:dyDescent="0.35">
      <c r="A46" s="7"/>
      <c r="B46" s="7"/>
      <c r="C46" s="7"/>
      <c r="D46" s="7"/>
      <c r="E46" s="45"/>
      <c r="F46" s="58"/>
      <c r="G46" s="58"/>
      <c r="H46" s="5"/>
      <c r="I46" s="5"/>
      <c r="J46" s="5"/>
      <c r="K46" s="7"/>
    </row>
    <row r="47" spans="1:11" x14ac:dyDescent="0.35">
      <c r="A47" s="7"/>
      <c r="B47" s="7"/>
      <c r="C47" s="7"/>
      <c r="D47" s="7"/>
      <c r="E47" s="46"/>
      <c r="F47" s="46"/>
      <c r="G47" s="46"/>
      <c r="H47" s="5"/>
      <c r="I47" s="5"/>
      <c r="J47" s="5"/>
      <c r="K47" s="7"/>
    </row>
    <row r="48" spans="1:11" x14ac:dyDescent="0.35">
      <c r="A48" s="7"/>
      <c r="B48" s="7"/>
      <c r="C48" s="7"/>
      <c r="D48" s="7"/>
      <c r="E48" s="47"/>
      <c r="F48" s="47"/>
      <c r="G48" s="47"/>
      <c r="H48" s="5"/>
      <c r="I48" s="5"/>
      <c r="J48" s="5"/>
      <c r="K48" s="7"/>
    </row>
    <row r="49" spans="1:11" x14ac:dyDescent="0.35">
      <c r="A49" s="7"/>
      <c r="B49" s="7"/>
      <c r="C49" s="7"/>
      <c r="D49" s="7"/>
      <c r="E49" s="7"/>
      <c r="F49" s="7"/>
      <c r="G49" s="7"/>
      <c r="H49" s="5"/>
      <c r="I49" s="5"/>
      <c r="J49" s="5"/>
      <c r="K49" s="7"/>
    </row>
    <row r="50" spans="1:11" x14ac:dyDescent="0.35">
      <c r="A50" s="24" t="s">
        <v>77</v>
      </c>
      <c r="B50" s="25"/>
      <c r="C50" s="25"/>
      <c r="D50" s="25"/>
      <c r="E50" s="25"/>
      <c r="F50" s="25"/>
      <c r="G50" s="25"/>
      <c r="H50" s="28">
        <f>SUM(H45:H49)</f>
        <v>0</v>
      </c>
      <c r="I50" s="28">
        <f t="shared" ref="I50:J50" si="1">SUM(I45:I49)</f>
        <v>0</v>
      </c>
      <c r="J50" s="28">
        <f t="shared" si="1"/>
        <v>0</v>
      </c>
      <c r="K50" s="23"/>
    </row>
    <row r="51" spans="1:11" x14ac:dyDescent="0.35">
      <c r="A51" s="26" t="s">
        <v>209</v>
      </c>
      <c r="B51" s="27"/>
      <c r="C51" s="27"/>
      <c r="D51" s="27"/>
      <c r="E51" s="27"/>
      <c r="F51" s="27"/>
      <c r="G51" s="27"/>
      <c r="H51" s="38">
        <f>SUM(H50+H42+H35)</f>
        <v>1856582.5</v>
      </c>
      <c r="I51" s="38">
        <f>SUM(I50+I42+I35)</f>
        <v>0</v>
      </c>
      <c r="J51" s="38">
        <f>SUM(J50+J42+J35)</f>
        <v>675455</v>
      </c>
      <c r="K51" s="22"/>
    </row>
    <row r="52" spans="1:11" x14ac:dyDescent="0.35">
      <c r="H52" s="12"/>
      <c r="I52" s="12"/>
      <c r="J52" s="12"/>
    </row>
    <row r="53" spans="1:11" x14ac:dyDescent="0.35">
      <c r="A53" t="s">
        <v>79</v>
      </c>
      <c r="D53" t="s">
        <v>80</v>
      </c>
      <c r="F53" s="72" t="s">
        <v>205</v>
      </c>
      <c r="J53" s="13"/>
    </row>
    <row r="54" spans="1:11" x14ac:dyDescent="0.35">
      <c r="E54" s="48"/>
      <c r="F54" s="48"/>
      <c r="G54" s="48"/>
      <c r="J54" s="13"/>
    </row>
    <row r="55" spans="1:11" x14ac:dyDescent="0.35">
      <c r="A55" s="178" t="s">
        <v>84</v>
      </c>
      <c r="B55" s="178"/>
      <c r="C55" s="31"/>
      <c r="D55" s="71" t="s">
        <v>81</v>
      </c>
      <c r="E55" s="31"/>
      <c r="F55" s="70" t="s">
        <v>206</v>
      </c>
      <c r="G55" s="31"/>
      <c r="H55" s="31"/>
      <c r="J55" s="29"/>
      <c r="K55" s="30"/>
    </row>
    <row r="56" spans="1:11" x14ac:dyDescent="0.35">
      <c r="A56" s="170" t="s">
        <v>83</v>
      </c>
      <c r="B56" s="170"/>
      <c r="C56" s="29"/>
      <c r="D56" s="59" t="s">
        <v>82</v>
      </c>
      <c r="E56" s="29"/>
      <c r="F56" s="59" t="s">
        <v>207</v>
      </c>
      <c r="G56" s="29"/>
      <c r="H56" s="29"/>
      <c r="I56" s="29"/>
      <c r="J56" s="29"/>
    </row>
    <row r="57" spans="1:11" x14ac:dyDescent="0.35">
      <c r="F57" s="73" t="s">
        <v>208</v>
      </c>
    </row>
  </sheetData>
  <mergeCells count="21">
    <mergeCell ref="K28:K31"/>
    <mergeCell ref="C18:C19"/>
    <mergeCell ref="A56:B56"/>
    <mergeCell ref="A28:A31"/>
    <mergeCell ref="C28:C31"/>
    <mergeCell ref="A43:J43"/>
    <mergeCell ref="A55:B55"/>
    <mergeCell ref="B28:B31"/>
    <mergeCell ref="I44:K44"/>
    <mergeCell ref="A1:I1"/>
    <mergeCell ref="A2:I2"/>
    <mergeCell ref="A6:K6"/>
    <mergeCell ref="A7:A8"/>
    <mergeCell ref="B7:B8"/>
    <mergeCell ref="C7:C8"/>
    <mergeCell ref="D7:D8"/>
    <mergeCell ref="E7:E8"/>
    <mergeCell ref="H7:J7"/>
    <mergeCell ref="K7:K8"/>
    <mergeCell ref="F7:F8"/>
    <mergeCell ref="G7:G8"/>
  </mergeCells>
  <pageMargins left="0.16" right="0.2" top="0.23" bottom="0.28999999999999998" header="0.2" footer="0.3"/>
  <pageSetup paperSize="9" scale="78" fitToHeight="0" orientation="landscape"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Edit (2)</vt:lpstr>
      <vt:lpstr>2017</vt:lpstr>
      <vt:lpstr>'2017'!Print_Area</vt:lpstr>
      <vt:lpstr>'Edit (2)'!Print_Titles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2019-03-15T01:56:13Z</dcterms:modified>
</cp:coreProperties>
</file>