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90" windowHeight="8990" activeTab="1"/>
  </bookViews>
  <sheets>
    <sheet name="AnnexE-Trust" sheetId="1" r:id="rId1"/>
    <sheet name="Annex E CF-Gen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<sst xmlns="http://schemas.openxmlformats.org/spreadsheetml/2006/main" count="211" uniqueCount="76">
  <si>
    <t>Note</t>
  </si>
  <si>
    <t>Annex E-1</t>
  </si>
  <si>
    <t>Bingawan, Iloilo</t>
  </si>
  <si>
    <t>Statement of Cash Flows- Trust Fund</t>
  </si>
  <si>
    <t>Cash Flows from Operating Activities</t>
  </si>
  <si>
    <t>Cash Inflows</t>
  </si>
  <si>
    <t xml:space="preserve">   </t>
  </si>
  <si>
    <t xml:space="preserve">     Other Receipts</t>
  </si>
  <si>
    <t xml:space="preserve">    Total Cash Inflows</t>
  </si>
  <si>
    <t>Cash Outflows</t>
  </si>
  <si>
    <r>
      <t xml:space="preserve">    </t>
    </r>
    <r>
      <rPr>
        <sz val="10"/>
        <color indexed="8"/>
        <rFont val="Times New Roman"/>
        <family val="1"/>
      </rPr>
      <t>Payments</t>
    </r>
  </si>
  <si>
    <r>
      <t xml:space="preserve">    </t>
    </r>
    <r>
      <rPr>
        <sz val="10"/>
        <color indexed="8"/>
        <rFont val="Times New Roman"/>
        <family val="1"/>
      </rPr>
      <t xml:space="preserve">   To suppliers and creditors</t>
    </r>
  </si>
  <si>
    <t xml:space="preserve">    Other Expenses</t>
  </si>
  <si>
    <t xml:space="preserve">     Total Cash Outflows</t>
  </si>
  <si>
    <t xml:space="preserve">   Net Cash Flows from Operating Activities</t>
  </si>
  <si>
    <t>Cash Flows from Investing Activities</t>
  </si>
  <si>
    <t xml:space="preserve">     Cash Inflows </t>
  </si>
  <si>
    <t xml:space="preserve">     </t>
  </si>
  <si>
    <t xml:space="preserve">     Total Cash Inflows</t>
  </si>
  <si>
    <t xml:space="preserve">    Cash Outflows</t>
  </si>
  <si>
    <r>
      <t xml:space="preserve">    </t>
    </r>
    <r>
      <rPr>
        <sz val="10"/>
        <color indexed="8"/>
        <rFont val="Times New Roman"/>
        <family val="1"/>
      </rPr>
      <t>Purchase/Construction of Property, Plant and Equipment</t>
    </r>
  </si>
  <si>
    <t xml:space="preserve">    Total Cash Outflows</t>
  </si>
  <si>
    <t xml:space="preserve">    Net Cash Flows from  Investing Activities</t>
  </si>
  <si>
    <t>Cash Flows from Financing Activities</t>
  </si>
  <si>
    <t xml:space="preserve">    Cash Inflows</t>
  </si>
  <si>
    <t xml:space="preserve">    </t>
  </si>
  <si>
    <r>
      <t xml:space="preserve">    </t>
    </r>
    <r>
      <rPr>
        <b/>
        <sz val="10"/>
        <color indexed="8"/>
        <rFont val="Times New Roman"/>
        <family val="1"/>
      </rPr>
      <t>Total Cash Inflows</t>
    </r>
  </si>
  <si>
    <t xml:space="preserve">     Net Cash Flows from Financing Activities</t>
  </si>
  <si>
    <t>Net Increase in Cash</t>
  </si>
  <si>
    <t>Add: Cash at the Beginning of the period</t>
  </si>
  <si>
    <t>Cash Balance at the End of the period</t>
  </si>
  <si>
    <t>Annex  E</t>
  </si>
  <si>
    <t>Statement of Condensed Cash Flows</t>
  </si>
  <si>
    <t>General Fund</t>
  </si>
  <si>
    <t xml:space="preserve">     Collection from taxpayers</t>
  </si>
  <si>
    <t xml:space="preserve">     Share from Internal Revenue Allotment</t>
  </si>
  <si>
    <t xml:space="preserve">     Receipts from business/service income</t>
  </si>
  <si>
    <t xml:space="preserve">     Interest Income</t>
  </si>
  <si>
    <t xml:space="preserve">     Dividend Income</t>
  </si>
  <si>
    <r>
      <t xml:space="preserve">    </t>
    </r>
    <r>
      <rPr>
        <sz val="10"/>
        <color indexed="8"/>
        <rFont val="Times New Roman"/>
        <family val="1"/>
      </rPr>
      <t>Payment of expenses</t>
    </r>
  </si>
  <si>
    <r>
      <t xml:space="preserve">    </t>
    </r>
    <r>
      <rPr>
        <sz val="10"/>
        <color indexed="8"/>
        <rFont val="Times New Roman"/>
        <family val="1"/>
      </rPr>
      <t>Payments to suppliers and creditors</t>
    </r>
  </si>
  <si>
    <t xml:space="preserve">    Payments to employees</t>
  </si>
  <si>
    <t xml:space="preserve">    Interest Expense</t>
  </si>
  <si>
    <t>Net Cash Flows from Operating Activities</t>
  </si>
  <si>
    <t xml:space="preserve">Cash Inflows </t>
  </si>
  <si>
    <t xml:space="preserve">     Proceeds from Sale of Investment Property</t>
  </si>
  <si>
    <t xml:space="preserve">     Proceeds from Sale/Disposal of Property, Plant and</t>
  </si>
  <si>
    <t xml:space="preserve">            Equipment</t>
  </si>
  <si>
    <t xml:space="preserve">     Proceeds from Sale of Non-Current Investments</t>
  </si>
  <si>
    <t xml:space="preserve">     Collection of Principal on loans to other entities</t>
  </si>
  <si>
    <t xml:space="preserve">    Purchase/Construction of Investment Property</t>
  </si>
  <si>
    <r>
      <t xml:space="preserve">   </t>
    </r>
    <r>
      <rPr>
        <sz val="10"/>
        <color indexed="8"/>
        <rFont val="Times New Roman"/>
        <family val="1"/>
      </rPr>
      <t xml:space="preserve"> Investment</t>
    </r>
  </si>
  <si>
    <r>
      <t xml:space="preserve">    </t>
    </r>
    <r>
      <rPr>
        <sz val="10"/>
        <color indexed="8"/>
        <rFont val="Times New Roman"/>
        <family val="1"/>
      </rPr>
      <t>Purchase of Bearer Biological Assets</t>
    </r>
  </si>
  <si>
    <t xml:space="preserve">    Purchase of Intangible Assets</t>
  </si>
  <si>
    <t xml:space="preserve">    Grant of Loans</t>
  </si>
  <si>
    <t>Net Cash Flows from  Investing Activities</t>
  </si>
  <si>
    <r>
      <t xml:space="preserve">     </t>
    </r>
    <r>
      <rPr>
        <sz val="10"/>
        <color indexed="8"/>
        <rFont val="Times New Roman"/>
        <family val="1"/>
      </rPr>
      <t>Proceeds from Issuance of Bonds</t>
    </r>
  </si>
  <si>
    <t xml:space="preserve">     Proceeds from Loans</t>
  </si>
  <si>
    <r>
      <t xml:space="preserve">     </t>
    </r>
    <r>
      <rPr>
        <b/>
        <sz val="10"/>
        <color indexed="8"/>
        <rFont val="Times New Roman"/>
        <family val="1"/>
      </rPr>
      <t>Total Cash Inflows</t>
    </r>
  </si>
  <si>
    <r>
      <t xml:space="preserve">    </t>
    </r>
    <r>
      <rPr>
        <sz val="10"/>
        <color indexed="8"/>
        <rFont val="Times New Roman"/>
        <family val="1"/>
      </rPr>
      <t>Payment of Long-Term Liabilities</t>
    </r>
  </si>
  <si>
    <r>
      <t xml:space="preserve">    </t>
    </r>
    <r>
      <rPr>
        <sz val="10"/>
        <color indexed="8"/>
        <rFont val="Times New Roman"/>
        <family val="1"/>
      </rPr>
      <t>Retirement/Redemption of debt securities</t>
    </r>
  </si>
  <si>
    <r>
      <t xml:space="preserve">    </t>
    </r>
    <r>
      <rPr>
        <sz val="10"/>
        <color indexed="8"/>
        <rFont val="Times New Roman"/>
        <family val="1"/>
      </rPr>
      <t>Payment of loan amortization</t>
    </r>
  </si>
  <si>
    <t>Net Cash Flows from Financing Activities</t>
  </si>
  <si>
    <t xml:space="preserve">Total Cash Provided by Operating, Investing and </t>
  </si>
  <si>
    <t xml:space="preserve">        Financing Activities</t>
  </si>
  <si>
    <t>Add: Cash at the Beginning of the year</t>
  </si>
  <si>
    <t>Cash Balance at the End of the Year</t>
  </si>
  <si>
    <t>Special Education Fund</t>
  </si>
  <si>
    <t>Consolidated Statement of Condensed Cash Flows</t>
  </si>
  <si>
    <t>LEIZEL M. NERI</t>
  </si>
  <si>
    <t>Municipal Accountant</t>
  </si>
  <si>
    <t>Municipal Mayor</t>
  </si>
  <si>
    <t>Noted by:</t>
  </si>
  <si>
    <t>HON. MARK P. PALABRICA</t>
  </si>
  <si>
    <t>Prepared by:</t>
  </si>
  <si>
    <t>For the Month Ended September 30, 2018</t>
  </si>
</sst>
</file>

<file path=xl/styles.xml><?xml version="1.0" encoding="utf-8"?>
<styleSheet xmlns="http://schemas.openxmlformats.org/spreadsheetml/2006/main">
  <numFmts count="2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3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double"/>
      <sz val="10"/>
      <color indexed="8"/>
      <name val="Times New Roman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5" fillId="3" borderId="0" applyNumberFormat="0" applyBorder="0" applyAlignment="0" applyProtection="0"/>
    <xf numFmtId="0" fontId="26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7" borderId="1" applyNumberFormat="0" applyAlignment="0" applyProtection="0"/>
    <xf numFmtId="0" fontId="20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43" fontId="4" fillId="0" borderId="0" xfId="42" applyFont="1" applyAlignment="1">
      <alignment horizontal="justify" vertical="top" wrapText="1"/>
    </xf>
    <xf numFmtId="43" fontId="4" fillId="0" borderId="0" xfId="42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43" fontId="7" fillId="0" borderId="0" xfId="42" applyFont="1" applyAlignment="1">
      <alignment horizontal="center"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43" fontId="9" fillId="0" borderId="0" xfId="42" applyFont="1" applyBorder="1" applyAlignment="1">
      <alignment/>
    </xf>
    <xf numFmtId="43" fontId="5" fillId="0" borderId="0" xfId="46" applyFont="1" applyBorder="1" applyAlignment="1">
      <alignment horizontal="center"/>
    </xf>
    <xf numFmtId="43" fontId="2" fillId="0" borderId="0" xfId="42" applyFont="1" applyAlignment="1">
      <alignment horizontal="center" vertical="top" wrapText="1"/>
    </xf>
    <xf numFmtId="43" fontId="5" fillId="0" borderId="0" xfId="46" applyFont="1" applyFill="1" applyBorder="1" applyAlignment="1">
      <alignment horizontal="justify" vertical="top" wrapText="1"/>
    </xf>
    <xf numFmtId="43" fontId="2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horizontal="center" vertical="top" wrapText="1"/>
    </xf>
    <xf numFmtId="43" fontId="5" fillId="0" borderId="11" xfId="46" applyFont="1" applyFill="1" applyBorder="1" applyAlignment="1">
      <alignment horizontal="center"/>
    </xf>
    <xf numFmtId="43" fontId="4" fillId="0" borderId="12" xfId="42" applyFont="1" applyBorder="1" applyAlignment="1">
      <alignment horizontal="center" vertical="top" wrapText="1"/>
    </xf>
    <xf numFmtId="43" fontId="5" fillId="0" borderId="11" xfId="46" applyFont="1" applyFill="1" applyBorder="1" applyAlignment="1">
      <alignment vertical="top" wrapText="1"/>
    </xf>
    <xf numFmtId="43" fontId="9" fillId="0" borderId="11" xfId="46" applyFont="1" applyFill="1" applyBorder="1" applyAlignment="1">
      <alignment horizontal="justify" vertical="top" wrapText="1"/>
    </xf>
    <xf numFmtId="43" fontId="0" fillId="0" borderId="0" xfId="42" applyFont="1" applyAlignment="1">
      <alignment/>
    </xf>
    <xf numFmtId="43" fontId="9" fillId="0" borderId="0" xfId="46" applyFont="1" applyFill="1" applyBorder="1" applyAlignment="1">
      <alignment horizontal="left" vertical="top" wrapText="1"/>
    </xf>
    <xf numFmtId="43" fontId="5" fillId="0" borderId="11" xfId="46" applyFont="1" applyFill="1" applyBorder="1" applyAlignment="1">
      <alignment horizontal="justify" vertical="top" wrapText="1"/>
    </xf>
    <xf numFmtId="0" fontId="1" fillId="0" borderId="0" xfId="0" applyFont="1" applyAlignment="1">
      <alignment horizontal="right"/>
    </xf>
    <xf numFmtId="43" fontId="9" fillId="0" borderId="11" xfId="42" applyFont="1" applyFill="1" applyBorder="1" applyAlignment="1">
      <alignment horizontal="justify" vertical="top" wrapText="1"/>
    </xf>
    <xf numFmtId="43" fontId="7" fillId="0" borderId="0" xfId="42" applyFont="1" applyAlignment="1">
      <alignment vertical="top" wrapText="1"/>
    </xf>
    <xf numFmtId="43" fontId="9" fillId="0" borderId="0" xfId="42" applyFont="1" applyFill="1" applyBorder="1" applyAlignment="1">
      <alignment horizontal="justify" vertical="top" wrapText="1"/>
    </xf>
    <xf numFmtId="43" fontId="10" fillId="0" borderId="0" xfId="42" applyFont="1" applyAlignment="1">
      <alignment horizontal="center" vertical="top" wrapText="1"/>
    </xf>
    <xf numFmtId="43" fontId="34" fillId="0" borderId="0" xfId="42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3" fontId="9" fillId="0" borderId="11" xfId="46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43" fontId="4" fillId="0" borderId="0" xfId="42" applyFont="1" applyAlignment="1">
      <alignment horizontal="center" vertical="top" wrapText="1"/>
    </xf>
    <xf numFmtId="0" fontId="0" fillId="0" borderId="0" xfId="0" applyAlignment="1">
      <alignment horizontal="left"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4" xfId="45"/>
    <cellStyle name="Comma 4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1266825</xdr:colOff>
      <xdr:row>42</xdr:row>
      <xdr:rowOff>9525</xdr:rowOff>
    </xdr:from>
    <xdr:to>
      <xdr:col>0</xdr:col>
      <xdr:colOff>2257425</xdr:colOff>
      <xdr:row>45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6825" y="7458075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40</xdr:row>
      <xdr:rowOff>180975</xdr:rowOff>
    </xdr:from>
    <xdr:to>
      <xdr:col>3</xdr:col>
      <xdr:colOff>323850</xdr:colOff>
      <xdr:row>47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7248525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53</xdr:row>
      <xdr:rowOff>38100</xdr:rowOff>
    </xdr:from>
    <xdr:to>
      <xdr:col>0</xdr:col>
      <xdr:colOff>2028825</xdr:colOff>
      <xdr:row>57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38225" y="8572500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52</xdr:row>
      <xdr:rowOff>19050</xdr:rowOff>
    </xdr:from>
    <xdr:to>
      <xdr:col>2</xdr:col>
      <xdr:colOff>923925</xdr:colOff>
      <xdr:row>58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38500" y="8362950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1000125</xdr:colOff>
      <xdr:row>107</xdr:row>
      <xdr:rowOff>47625</xdr:rowOff>
    </xdr:from>
    <xdr:to>
      <xdr:col>0</xdr:col>
      <xdr:colOff>1990725</xdr:colOff>
      <xdr:row>111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1786890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106</xdr:row>
      <xdr:rowOff>28575</xdr:rowOff>
    </xdr:from>
    <xdr:to>
      <xdr:col>2</xdr:col>
      <xdr:colOff>885825</xdr:colOff>
      <xdr:row>112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00400" y="17659350"/>
          <a:ext cx="16097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175</xdr:row>
      <xdr:rowOff>47625</xdr:rowOff>
    </xdr:from>
    <xdr:to>
      <xdr:col>0</xdr:col>
      <xdr:colOff>2057400</xdr:colOff>
      <xdr:row>179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66800" y="30289500"/>
          <a:ext cx="9906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174</xdr:row>
      <xdr:rowOff>28575</xdr:rowOff>
    </xdr:from>
    <xdr:to>
      <xdr:col>2</xdr:col>
      <xdr:colOff>942975</xdr:colOff>
      <xdr:row>180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267075" y="30079950"/>
          <a:ext cx="1600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zoomScalePageLayoutView="0" workbookViewId="0" topLeftCell="A25">
      <selection activeCell="F39" sqref="F39"/>
    </sheetView>
  </sheetViews>
  <sheetFormatPr defaultColWidth="9.140625" defaultRowHeight="15"/>
  <cols>
    <col min="1" max="1" width="51.421875" style="0" customWidth="1"/>
    <col min="2" max="2" width="6.8515625" style="0" customWidth="1"/>
    <col min="3" max="3" width="14.140625" style="0" customWidth="1"/>
    <col min="4" max="6" width="9.140625" style="0" customWidth="1"/>
    <col min="7" max="7" width="12.57421875" style="0" customWidth="1"/>
  </cols>
  <sheetData>
    <row r="1" ht="14.25">
      <c r="E1" s="29" t="s">
        <v>1</v>
      </c>
    </row>
    <row r="2" ht="14.25">
      <c r="A2" s="12" t="s">
        <v>2</v>
      </c>
    </row>
    <row r="3" ht="14.25">
      <c r="A3" s="2" t="s">
        <v>3</v>
      </c>
    </row>
    <row r="4" ht="14.25">
      <c r="A4" s="13" t="s">
        <v>75</v>
      </c>
    </row>
    <row r="5" ht="14.25">
      <c r="A5" s="13"/>
    </row>
    <row r="6" ht="7.5" customHeight="1">
      <c r="A6" s="14"/>
    </row>
    <row r="7" spans="1:3" ht="21" customHeight="1">
      <c r="A7" s="3"/>
      <c r="B7" s="4" t="s">
        <v>0</v>
      </c>
      <c r="C7" s="4">
        <v>2018</v>
      </c>
    </row>
    <row r="8" spans="1:3" ht="13.5" customHeight="1">
      <c r="A8" s="5" t="s">
        <v>4</v>
      </c>
      <c r="B8" s="3"/>
      <c r="C8" s="7"/>
    </row>
    <row r="9" spans="1:3" ht="13.5" customHeight="1">
      <c r="A9" s="9" t="s">
        <v>5</v>
      </c>
      <c r="B9" s="40"/>
      <c r="C9" s="41"/>
    </row>
    <row r="10" spans="1:3" ht="13.5" customHeight="1">
      <c r="A10" s="9" t="s">
        <v>6</v>
      </c>
      <c r="B10" s="40"/>
      <c r="C10" s="41"/>
    </row>
    <row r="11" spans="1:3" ht="13.5" customHeight="1">
      <c r="A11" s="3" t="s">
        <v>7</v>
      </c>
      <c r="B11" s="1"/>
      <c r="C11" s="30">
        <v>8098503.17</v>
      </c>
    </row>
    <row r="12" spans="1:3" ht="13.5" customHeight="1">
      <c r="A12" s="5" t="s">
        <v>8</v>
      </c>
      <c r="B12" s="1"/>
      <c r="C12" s="31">
        <f>SUM(C11)</f>
        <v>8098503.17</v>
      </c>
    </row>
    <row r="13" spans="1:3" ht="13.5" customHeight="1">
      <c r="A13" s="9" t="s">
        <v>9</v>
      </c>
      <c r="B13" s="1"/>
      <c r="C13" s="8"/>
    </row>
    <row r="14" spans="1:3" ht="13.5" customHeight="1">
      <c r="A14" s="5" t="s">
        <v>10</v>
      </c>
      <c r="B14" s="1"/>
      <c r="C14" s="8"/>
    </row>
    <row r="15" spans="1:3" ht="13.5" customHeight="1">
      <c r="A15" s="5" t="s">
        <v>11</v>
      </c>
      <c r="B15" s="1"/>
      <c r="C15" s="32">
        <v>4593722.33</v>
      </c>
    </row>
    <row r="16" spans="1:3" ht="13.5" customHeight="1">
      <c r="A16" s="3" t="s">
        <v>12</v>
      </c>
      <c r="B16" s="1"/>
      <c r="C16" s="10">
        <v>0</v>
      </c>
    </row>
    <row r="17" spans="1:3" ht="13.5" customHeight="1">
      <c r="A17" s="5" t="s">
        <v>13</v>
      </c>
      <c r="B17" s="1"/>
      <c r="C17" s="10">
        <f>SUM(C15:C16)</f>
        <v>4593722.33</v>
      </c>
    </row>
    <row r="18" spans="1:3" ht="13.5" customHeight="1">
      <c r="A18" s="5" t="s">
        <v>14</v>
      </c>
      <c r="B18" s="1"/>
      <c r="C18" s="10">
        <f>C12-C17</f>
        <v>3504780.84</v>
      </c>
    </row>
    <row r="19" spans="1:3" ht="13.5" customHeight="1">
      <c r="A19" s="5" t="s">
        <v>15</v>
      </c>
      <c r="B19" s="1"/>
      <c r="C19" s="8"/>
    </row>
    <row r="20" spans="1:3" ht="13.5" customHeight="1">
      <c r="A20" s="9" t="s">
        <v>16</v>
      </c>
      <c r="B20" s="1"/>
      <c r="C20" s="8">
        <v>0</v>
      </c>
    </row>
    <row r="21" spans="1:3" ht="13.5" customHeight="1">
      <c r="A21" s="3" t="s">
        <v>17</v>
      </c>
      <c r="B21" s="1"/>
      <c r="C21" s="8"/>
    </row>
    <row r="22" spans="1:3" ht="13.5" customHeight="1">
      <c r="A22" s="5" t="s">
        <v>18</v>
      </c>
      <c r="B22" s="1"/>
      <c r="C22" s="10">
        <f>SUM(C20:C21)</f>
        <v>0</v>
      </c>
    </row>
    <row r="23" spans="1:3" ht="13.5" customHeight="1">
      <c r="A23" s="9" t="s">
        <v>19</v>
      </c>
      <c r="B23" s="1"/>
      <c r="C23" s="8">
        <v>0</v>
      </c>
    </row>
    <row r="24" spans="1:3" ht="13.5" customHeight="1">
      <c r="A24" s="5" t="s">
        <v>20</v>
      </c>
      <c r="B24" s="1"/>
      <c r="C24" s="8">
        <v>1571136.91</v>
      </c>
    </row>
    <row r="25" spans="1:3" ht="13.5" customHeight="1">
      <c r="A25" s="5" t="s">
        <v>21</v>
      </c>
      <c r="B25" s="1"/>
      <c r="C25" s="27">
        <f>C24</f>
        <v>1571136.91</v>
      </c>
    </row>
    <row r="26" spans="1:3" ht="13.5" customHeight="1">
      <c r="A26" s="5" t="s">
        <v>22</v>
      </c>
      <c r="B26" s="1"/>
      <c r="C26" s="10">
        <f>C22-C25</f>
        <v>-1571136.91</v>
      </c>
    </row>
    <row r="27" spans="1:3" ht="13.5" customHeight="1">
      <c r="A27" s="5" t="s">
        <v>23</v>
      </c>
      <c r="B27" s="1"/>
      <c r="C27" s="8"/>
    </row>
    <row r="28" spans="1:3" ht="13.5" customHeight="1">
      <c r="A28" s="9" t="s">
        <v>24</v>
      </c>
      <c r="B28" s="1"/>
      <c r="C28" s="8">
        <v>0</v>
      </c>
    </row>
    <row r="29" spans="1:3" ht="13.5" customHeight="1">
      <c r="A29" s="5" t="s">
        <v>25</v>
      </c>
      <c r="B29" s="1"/>
      <c r="C29" s="8"/>
    </row>
    <row r="30" spans="1:3" ht="13.5" customHeight="1">
      <c r="A30" s="6" t="s">
        <v>26</v>
      </c>
      <c r="B30" s="1"/>
      <c r="C30" s="10">
        <f>SUM(C28:C29)</f>
        <v>0</v>
      </c>
    </row>
    <row r="31" spans="1:3" ht="13.5" customHeight="1">
      <c r="A31" s="9" t="s">
        <v>19</v>
      </c>
      <c r="B31" s="1"/>
      <c r="C31" s="8">
        <v>0</v>
      </c>
    </row>
    <row r="32" spans="1:3" ht="13.5" customHeight="1">
      <c r="A32" s="5" t="s">
        <v>25</v>
      </c>
      <c r="B32" s="1"/>
      <c r="C32" s="8"/>
    </row>
    <row r="33" spans="1:3" ht="13.5" customHeight="1">
      <c r="A33" s="5" t="s">
        <v>21</v>
      </c>
      <c r="B33" s="1"/>
      <c r="C33" s="10">
        <f>SUM(C31:C32)</f>
        <v>0</v>
      </c>
    </row>
    <row r="34" spans="1:3" ht="13.5" customHeight="1">
      <c r="A34" s="5" t="s">
        <v>27</v>
      </c>
      <c r="B34" s="1"/>
      <c r="C34" s="8">
        <f>C30-C33</f>
        <v>0</v>
      </c>
    </row>
    <row r="35" spans="1:3" ht="13.5" customHeight="1">
      <c r="A35" s="5" t="s">
        <v>28</v>
      </c>
      <c r="B35" s="1"/>
      <c r="C35" s="8">
        <f>C34+C26+C18</f>
        <v>1933643.93</v>
      </c>
    </row>
    <row r="36" spans="1:3" ht="13.5" customHeight="1">
      <c r="A36" s="5" t="s">
        <v>29</v>
      </c>
      <c r="B36" s="4"/>
      <c r="C36" s="28">
        <v>11061355.77</v>
      </c>
    </row>
    <row r="37" spans="1:7" ht="21" customHeight="1">
      <c r="A37" s="5" t="s">
        <v>30</v>
      </c>
      <c r="B37" s="4"/>
      <c r="C37" s="33">
        <f>SUM(C35:C36)</f>
        <v>12994999.7</v>
      </c>
      <c r="G37" s="34"/>
    </row>
    <row r="38" ht="14.25">
      <c r="A38" s="35"/>
    </row>
    <row r="42" spans="1:3" ht="15">
      <c r="A42" t="s">
        <v>74</v>
      </c>
      <c r="B42" s="42" t="s">
        <v>72</v>
      </c>
      <c r="C42" s="42"/>
    </row>
    <row r="45" spans="1:4" ht="15">
      <c r="A45" s="39" t="s">
        <v>69</v>
      </c>
      <c r="B45" s="43" t="s">
        <v>73</v>
      </c>
      <c r="C45" s="43"/>
      <c r="D45" s="43"/>
    </row>
    <row r="46" spans="1:4" ht="15">
      <c r="A46" s="36" t="s">
        <v>70</v>
      </c>
      <c r="B46" s="44" t="s">
        <v>71</v>
      </c>
      <c r="C46" s="44"/>
      <c r="D46" s="44"/>
    </row>
  </sheetData>
  <sheetProtection password="E343" sheet="1" objects="1" scenarios="1" selectLockedCells="1" selectUnlockedCells="1"/>
  <mergeCells count="5">
    <mergeCell ref="B9:B10"/>
    <mergeCell ref="C9:C10"/>
    <mergeCell ref="B42:C42"/>
    <mergeCell ref="B45:D45"/>
    <mergeCell ref="B46:D46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79"/>
  <sheetViews>
    <sheetView tabSelected="1" view="pageBreakPreview" zoomScale="60" zoomScalePageLayoutView="0" workbookViewId="0" topLeftCell="A72">
      <selection activeCell="J170" sqref="J170"/>
    </sheetView>
  </sheetViews>
  <sheetFormatPr defaultColWidth="9.140625" defaultRowHeight="15"/>
  <cols>
    <col min="1" max="1" width="46.8515625" style="0" customWidth="1"/>
    <col min="2" max="2" width="12.00390625" style="0" customWidth="1"/>
    <col min="3" max="3" width="16.57421875" style="0" customWidth="1"/>
    <col min="4" max="4" width="9.140625" style="0" customWidth="1"/>
    <col min="5" max="5" width="14.57421875" style="0" bestFit="1" customWidth="1"/>
  </cols>
  <sheetData>
    <row r="1" ht="14.25">
      <c r="D1" s="2" t="s">
        <v>31</v>
      </c>
    </row>
    <row r="2" ht="5.25" customHeight="1">
      <c r="A2" s="11"/>
    </row>
    <row r="3" ht="12.75" customHeight="1">
      <c r="A3" s="12" t="s">
        <v>2</v>
      </c>
    </row>
    <row r="4" ht="12.75" customHeight="1">
      <c r="A4" s="13" t="s">
        <v>32</v>
      </c>
    </row>
    <row r="5" ht="12.75" customHeight="1">
      <c r="A5" s="13" t="s">
        <v>75</v>
      </c>
    </row>
    <row r="6" ht="12.75" customHeight="1">
      <c r="A6" s="13" t="s">
        <v>33</v>
      </c>
    </row>
    <row r="7" spans="1:3" ht="15" thickBot="1">
      <c r="A7" s="3"/>
      <c r="B7" s="4" t="s">
        <v>0</v>
      </c>
      <c r="C7" s="15">
        <v>2018</v>
      </c>
    </row>
    <row r="8" spans="1:3" ht="13.5" customHeight="1">
      <c r="A8" s="5" t="s">
        <v>4</v>
      </c>
      <c r="B8" s="3"/>
      <c r="C8" s="3"/>
    </row>
    <row r="9" spans="1:3" ht="13.5" customHeight="1">
      <c r="A9" s="9" t="s">
        <v>5</v>
      </c>
      <c r="B9" s="1"/>
      <c r="C9" s="8"/>
    </row>
    <row r="10" spans="1:3" ht="12" customHeight="1">
      <c r="A10" s="3" t="s">
        <v>34</v>
      </c>
      <c r="B10" s="1"/>
      <c r="C10" s="16">
        <v>180557.45</v>
      </c>
    </row>
    <row r="11" spans="1:3" ht="12" customHeight="1">
      <c r="A11" s="3" t="s">
        <v>35</v>
      </c>
      <c r="B11" s="1"/>
      <c r="C11" s="17">
        <v>16462251</v>
      </c>
    </row>
    <row r="12" spans="1:3" ht="12" customHeight="1">
      <c r="A12" s="3" t="s">
        <v>36</v>
      </c>
      <c r="B12" s="1"/>
      <c r="C12" s="18">
        <v>1469520.3</v>
      </c>
    </row>
    <row r="13" spans="1:3" ht="12" customHeight="1">
      <c r="A13" s="3" t="s">
        <v>37</v>
      </c>
      <c r="B13" s="1"/>
      <c r="C13" s="19"/>
    </row>
    <row r="14" spans="1:3" ht="12" customHeight="1">
      <c r="A14" s="3" t="s">
        <v>38</v>
      </c>
      <c r="B14" s="1"/>
      <c r="C14" s="8"/>
    </row>
    <row r="15" spans="1:3" ht="12" customHeight="1">
      <c r="A15" s="3" t="s">
        <v>7</v>
      </c>
      <c r="B15" s="1"/>
      <c r="C15" s="20"/>
    </row>
    <row r="16" spans="1:3" ht="12" customHeight="1">
      <c r="A16" s="5" t="s">
        <v>8</v>
      </c>
      <c r="B16" s="1"/>
      <c r="C16" s="21">
        <f>SUM(C10:C15)</f>
        <v>18112328.75</v>
      </c>
    </row>
    <row r="17" spans="1:3" ht="13.5" customHeight="1">
      <c r="A17" s="9" t="s">
        <v>9</v>
      </c>
      <c r="B17" s="1"/>
      <c r="C17" s="8"/>
    </row>
    <row r="18" spans="1:3" ht="12" customHeight="1">
      <c r="A18" s="5" t="s">
        <v>39</v>
      </c>
      <c r="B18" s="1"/>
      <c r="C18" s="8">
        <v>6978542.07</v>
      </c>
    </row>
    <row r="19" spans="1:3" ht="12" customHeight="1">
      <c r="A19" s="5" t="s">
        <v>40</v>
      </c>
      <c r="B19" s="1"/>
      <c r="C19" s="8">
        <v>8609858.64</v>
      </c>
    </row>
    <row r="20" spans="1:3" ht="12" customHeight="1">
      <c r="A20" s="3" t="s">
        <v>41</v>
      </c>
      <c r="B20" s="1"/>
      <c r="C20" s="19"/>
    </row>
    <row r="21" spans="1:3" ht="12" customHeight="1">
      <c r="A21" s="3" t="s">
        <v>42</v>
      </c>
      <c r="B21" s="1"/>
      <c r="C21" s="18">
        <v>171448.27</v>
      </c>
    </row>
    <row r="22" spans="1:3" ht="12" customHeight="1">
      <c r="A22" s="3" t="s">
        <v>12</v>
      </c>
      <c r="B22" s="1"/>
      <c r="C22" s="22"/>
    </row>
    <row r="23" spans="1:3" ht="13.5" customHeight="1">
      <c r="A23" s="5" t="s">
        <v>21</v>
      </c>
      <c r="B23" s="1"/>
      <c r="C23" s="21">
        <f>SUM(C18:C22)</f>
        <v>15759848.98</v>
      </c>
    </row>
    <row r="24" spans="1:3" ht="13.5" customHeight="1">
      <c r="A24" s="5" t="s">
        <v>43</v>
      </c>
      <c r="B24" s="1"/>
      <c r="C24" s="21">
        <f>C16-C23</f>
        <v>2352479.7699999996</v>
      </c>
    </row>
    <row r="25" spans="1:3" ht="13.5" customHeight="1">
      <c r="A25" s="5" t="s">
        <v>15</v>
      </c>
      <c r="B25" s="1"/>
      <c r="C25" s="8"/>
    </row>
    <row r="26" spans="1:3" ht="13.5" customHeight="1">
      <c r="A26" s="9" t="s">
        <v>44</v>
      </c>
      <c r="B26" s="1"/>
      <c r="C26" s="8"/>
    </row>
    <row r="27" spans="1:3" ht="12" customHeight="1">
      <c r="A27" s="3" t="s">
        <v>45</v>
      </c>
      <c r="B27" s="1"/>
      <c r="C27" s="8">
        <v>0</v>
      </c>
    </row>
    <row r="28" spans="1:3" ht="12" customHeight="1">
      <c r="A28" s="3" t="s">
        <v>46</v>
      </c>
      <c r="B28" s="40"/>
      <c r="C28" s="8"/>
    </row>
    <row r="29" spans="1:3" ht="12" customHeight="1">
      <c r="A29" s="3" t="s">
        <v>47</v>
      </c>
      <c r="B29" s="40"/>
      <c r="C29" s="8">
        <v>0</v>
      </c>
    </row>
    <row r="30" spans="1:3" ht="12" customHeight="1">
      <c r="A30" s="3" t="s">
        <v>48</v>
      </c>
      <c r="B30" s="1"/>
      <c r="C30" s="8">
        <v>0</v>
      </c>
    </row>
    <row r="31" spans="1:3" ht="12" customHeight="1">
      <c r="A31" s="3" t="s">
        <v>49</v>
      </c>
      <c r="B31" s="1"/>
      <c r="C31" s="8">
        <v>0</v>
      </c>
    </row>
    <row r="32" spans="1:3" ht="13.5" customHeight="1">
      <c r="A32" s="5" t="s">
        <v>18</v>
      </c>
      <c r="B32" s="1"/>
      <c r="C32" s="23">
        <f>SUM(C27:C31)</f>
        <v>0</v>
      </c>
    </row>
    <row r="33" spans="1:3" ht="13.5" customHeight="1">
      <c r="A33" s="9" t="s">
        <v>9</v>
      </c>
      <c r="B33" s="1"/>
      <c r="C33" s="8"/>
    </row>
    <row r="34" spans="1:3" ht="12" customHeight="1">
      <c r="A34" s="3" t="s">
        <v>50</v>
      </c>
      <c r="B34" s="1"/>
      <c r="C34" s="8">
        <v>0</v>
      </c>
    </row>
    <row r="35" spans="1:3" ht="12" customHeight="1">
      <c r="A35" s="5" t="s">
        <v>20</v>
      </c>
      <c r="B35" s="1"/>
      <c r="C35" s="8">
        <v>709195.04</v>
      </c>
    </row>
    <row r="36" spans="1:3" ht="12" customHeight="1" thickBot="1">
      <c r="A36" s="3" t="s">
        <v>54</v>
      </c>
      <c r="B36" s="1"/>
      <c r="C36" s="21">
        <v>0</v>
      </c>
    </row>
    <row r="37" spans="1:3" ht="13.5" customHeight="1">
      <c r="A37" s="5" t="s">
        <v>21</v>
      </c>
      <c r="B37" s="1"/>
      <c r="C37" s="21">
        <f>SUM(C34:C36)</f>
        <v>709195.04</v>
      </c>
    </row>
    <row r="38" spans="1:3" ht="13.5" customHeight="1">
      <c r="A38" s="5" t="s">
        <v>55</v>
      </c>
      <c r="B38" s="1"/>
      <c r="C38" s="21">
        <f>C32-C37</f>
        <v>-709195.04</v>
      </c>
    </row>
    <row r="39" spans="1:3" ht="13.5" customHeight="1">
      <c r="A39" s="5" t="s">
        <v>23</v>
      </c>
      <c r="B39" s="1"/>
      <c r="C39" s="8"/>
    </row>
    <row r="40" spans="1:3" ht="13.5" customHeight="1">
      <c r="A40" s="9" t="s">
        <v>5</v>
      </c>
      <c r="B40" s="1"/>
      <c r="C40" s="8"/>
    </row>
    <row r="41" spans="1:3" ht="12" customHeight="1">
      <c r="A41" s="5" t="s">
        <v>56</v>
      </c>
      <c r="B41" s="1"/>
      <c r="C41" s="8">
        <v>0</v>
      </c>
    </row>
    <row r="42" spans="1:3" ht="12" customHeight="1">
      <c r="A42" s="3" t="s">
        <v>57</v>
      </c>
      <c r="B42" s="1"/>
      <c r="C42" s="21">
        <v>0</v>
      </c>
    </row>
    <row r="43" spans="1:3" ht="13.5" customHeight="1">
      <c r="A43" s="6" t="s">
        <v>58</v>
      </c>
      <c r="B43" s="1"/>
      <c r="C43" s="21">
        <f>SUM(C41:C42)</f>
        <v>0</v>
      </c>
    </row>
    <row r="44" spans="1:3" ht="13.5" customHeight="1">
      <c r="A44" s="9" t="s">
        <v>9</v>
      </c>
      <c r="B44" s="1"/>
      <c r="C44" s="8"/>
    </row>
    <row r="45" spans="1:3" ht="12" customHeight="1">
      <c r="A45" s="5" t="s">
        <v>59</v>
      </c>
      <c r="B45" s="1"/>
      <c r="C45" s="8">
        <v>0</v>
      </c>
    </row>
    <row r="46" spans="1:3" ht="12" customHeight="1">
      <c r="A46" s="5" t="s">
        <v>61</v>
      </c>
      <c r="B46" s="1"/>
      <c r="C46" s="24">
        <v>629531.6</v>
      </c>
    </row>
    <row r="47" spans="1:3" ht="13.5" customHeight="1">
      <c r="A47" s="5" t="s">
        <v>21</v>
      </c>
      <c r="B47" s="1"/>
      <c r="C47" s="21">
        <f>SUM(C45:C46)</f>
        <v>629531.6</v>
      </c>
    </row>
    <row r="48" spans="1:3" ht="13.5" customHeight="1">
      <c r="A48" s="5" t="s">
        <v>62</v>
      </c>
      <c r="B48" s="1"/>
      <c r="C48" s="21">
        <f>C43-C47</f>
        <v>-629531.6</v>
      </c>
    </row>
    <row r="49" spans="1:3" ht="13.5" customHeight="1">
      <c r="A49" s="5" t="s">
        <v>63</v>
      </c>
      <c r="B49" s="45"/>
      <c r="C49" s="8"/>
    </row>
    <row r="50" spans="1:3" ht="13.5" customHeight="1">
      <c r="A50" s="5" t="s">
        <v>64</v>
      </c>
      <c r="B50" s="45"/>
      <c r="C50" s="8">
        <f>C48+C38+C24</f>
        <v>1013753.1299999994</v>
      </c>
    </row>
    <row r="51" spans="1:3" ht="13.5" customHeight="1">
      <c r="A51" s="5" t="s">
        <v>65</v>
      </c>
      <c r="B51" s="4"/>
      <c r="C51" s="25">
        <v>20092279.89</v>
      </c>
    </row>
    <row r="52" spans="1:5" ht="13.5" customHeight="1">
      <c r="A52" s="5" t="s">
        <v>66</v>
      </c>
      <c r="B52" s="4"/>
      <c r="C52" s="21">
        <f>SUM(C50:C51)</f>
        <v>21106033.02</v>
      </c>
      <c r="E52" s="26"/>
    </row>
    <row r="54" spans="1:3" ht="15">
      <c r="A54" s="3" t="s">
        <v>74</v>
      </c>
      <c r="B54" s="42" t="s">
        <v>72</v>
      </c>
      <c r="C54" s="42"/>
    </row>
    <row r="56" spans="1:3" ht="15">
      <c r="A56" s="39" t="s">
        <v>69</v>
      </c>
      <c r="B56" s="43" t="s">
        <v>73</v>
      </c>
      <c r="C56" s="43"/>
    </row>
    <row r="57" spans="1:4" ht="15">
      <c r="A57" s="36" t="s">
        <v>70</v>
      </c>
      <c r="B57" s="44" t="s">
        <v>71</v>
      </c>
      <c r="C57" s="44"/>
      <c r="D57" s="2"/>
    </row>
    <row r="58" spans="2:4" ht="15">
      <c r="B58" s="36"/>
      <c r="C58" s="36"/>
      <c r="D58" s="2" t="s">
        <v>31</v>
      </c>
    </row>
    <row r="59" ht="12.75" customHeight="1">
      <c r="A59" s="12" t="s">
        <v>2</v>
      </c>
    </row>
    <row r="60" ht="12.75" customHeight="1">
      <c r="A60" s="13" t="s">
        <v>32</v>
      </c>
    </row>
    <row r="61" ht="12.75" customHeight="1">
      <c r="A61" s="13" t="s">
        <v>75</v>
      </c>
    </row>
    <row r="62" ht="12.75" customHeight="1">
      <c r="A62" s="13" t="s">
        <v>67</v>
      </c>
    </row>
    <row r="63" ht="9.75" customHeight="1">
      <c r="A63" s="14"/>
    </row>
    <row r="64" spans="1:3" ht="14.25">
      <c r="A64" s="3"/>
      <c r="B64" s="4" t="s">
        <v>0</v>
      </c>
      <c r="C64" s="15">
        <v>2018</v>
      </c>
    </row>
    <row r="65" spans="1:3" ht="14.25">
      <c r="A65" s="5" t="s">
        <v>4</v>
      </c>
      <c r="B65" s="3"/>
      <c r="C65" s="3"/>
    </row>
    <row r="66" spans="1:3" ht="14.25">
      <c r="A66" s="9" t="s">
        <v>5</v>
      </c>
      <c r="B66" s="1"/>
      <c r="C66" s="8"/>
    </row>
    <row r="67" spans="1:3" ht="12" customHeight="1">
      <c r="A67" s="3" t="s">
        <v>34</v>
      </c>
      <c r="B67" s="1"/>
      <c r="C67" s="19">
        <v>710660.18</v>
      </c>
    </row>
    <row r="68" spans="1:3" ht="12" customHeight="1">
      <c r="A68" s="3" t="s">
        <v>35</v>
      </c>
      <c r="B68" s="1"/>
      <c r="C68" s="17"/>
    </row>
    <row r="69" spans="1:3" ht="12" customHeight="1">
      <c r="A69" s="3" t="s">
        <v>36</v>
      </c>
      <c r="B69" s="1"/>
      <c r="C69" s="8"/>
    </row>
    <row r="70" spans="1:3" ht="12" customHeight="1">
      <c r="A70" s="3" t="s">
        <v>37</v>
      </c>
      <c r="B70" s="1"/>
      <c r="C70" s="19">
        <v>752.28</v>
      </c>
    </row>
    <row r="71" spans="1:3" ht="12" customHeight="1">
      <c r="A71" s="3" t="s">
        <v>38</v>
      </c>
      <c r="B71" s="1"/>
      <c r="C71" s="8"/>
    </row>
    <row r="72" spans="1:3" ht="12" customHeight="1">
      <c r="A72" s="3" t="s">
        <v>7</v>
      </c>
      <c r="B72" s="1"/>
      <c r="C72" s="21"/>
    </row>
    <row r="73" spans="1:3" ht="14.25">
      <c r="A73" s="5" t="s">
        <v>8</v>
      </c>
      <c r="B73" s="1"/>
      <c r="C73" s="21">
        <f>SUM(C67:C72)</f>
        <v>711412.4600000001</v>
      </c>
    </row>
    <row r="74" spans="1:3" ht="14.25">
      <c r="A74" s="9" t="s">
        <v>9</v>
      </c>
      <c r="B74" s="1"/>
      <c r="C74" s="8"/>
    </row>
    <row r="75" spans="1:3" ht="12" customHeight="1">
      <c r="A75" s="5" t="s">
        <v>39</v>
      </c>
      <c r="B75" s="1"/>
      <c r="C75" s="8"/>
    </row>
    <row r="76" spans="1:3" ht="12" customHeight="1">
      <c r="A76" s="5" t="s">
        <v>40</v>
      </c>
      <c r="B76" s="1"/>
      <c r="C76" s="19">
        <v>151310.72</v>
      </c>
    </row>
    <row r="77" spans="1:3" ht="12" customHeight="1">
      <c r="A77" s="3" t="s">
        <v>41</v>
      </c>
      <c r="B77" s="1"/>
      <c r="C77" s="19"/>
    </row>
    <row r="78" spans="1:3" ht="12" customHeight="1">
      <c r="A78" s="3" t="s">
        <v>42</v>
      </c>
      <c r="B78" s="1"/>
      <c r="C78" s="8"/>
    </row>
    <row r="79" spans="1:3" ht="12" customHeight="1">
      <c r="A79" s="3" t="s">
        <v>12</v>
      </c>
      <c r="B79" s="1"/>
      <c r="C79" s="22"/>
    </row>
    <row r="80" spans="1:3" ht="14.25">
      <c r="A80" s="5" t="s">
        <v>21</v>
      </c>
      <c r="B80" s="1"/>
      <c r="C80" s="21">
        <f>SUM(C75:C79)</f>
        <v>151310.72</v>
      </c>
    </row>
    <row r="81" spans="1:3" ht="14.25">
      <c r="A81" s="5" t="s">
        <v>43</v>
      </c>
      <c r="B81" s="1"/>
      <c r="C81" s="21">
        <f>C73-C80</f>
        <v>560101.7400000001</v>
      </c>
    </row>
    <row r="82" spans="1:3" ht="14.25">
      <c r="A82" s="5" t="s">
        <v>15</v>
      </c>
      <c r="B82" s="1"/>
      <c r="C82" s="8"/>
    </row>
    <row r="83" spans="1:3" ht="14.25">
      <c r="A83" s="9" t="s">
        <v>44</v>
      </c>
      <c r="B83" s="1"/>
      <c r="C83" s="8"/>
    </row>
    <row r="84" spans="1:3" ht="12" customHeight="1">
      <c r="A84" s="3" t="s">
        <v>48</v>
      </c>
      <c r="B84" s="1"/>
      <c r="C84" s="8">
        <v>0</v>
      </c>
    </row>
    <row r="85" spans="1:3" ht="12" customHeight="1">
      <c r="A85" s="3" t="s">
        <v>49</v>
      </c>
      <c r="B85" s="1"/>
      <c r="C85" s="8">
        <v>0</v>
      </c>
    </row>
    <row r="86" spans="1:3" ht="14.25">
      <c r="A86" s="5" t="s">
        <v>18</v>
      </c>
      <c r="B86" s="1"/>
      <c r="C86" s="23">
        <f>SUM(C84:C85)</f>
        <v>0</v>
      </c>
    </row>
    <row r="87" spans="1:3" ht="14.25">
      <c r="A87" s="9" t="s">
        <v>9</v>
      </c>
      <c r="B87" s="1"/>
      <c r="C87" s="8"/>
    </row>
    <row r="88" spans="1:3" ht="12" customHeight="1">
      <c r="A88" s="3" t="s">
        <v>50</v>
      </c>
      <c r="B88" s="1"/>
      <c r="C88" s="8">
        <v>0</v>
      </c>
    </row>
    <row r="89" spans="1:3" ht="12" customHeight="1">
      <c r="A89" s="5" t="s">
        <v>20</v>
      </c>
      <c r="B89" s="1"/>
      <c r="C89" s="37">
        <v>11760.47</v>
      </c>
    </row>
    <row r="90" spans="1:3" ht="15" thickBot="1">
      <c r="A90" s="5" t="s">
        <v>21</v>
      </c>
      <c r="B90" s="1"/>
      <c r="C90" s="21">
        <f>SUM(C88:C89)</f>
        <v>11760.47</v>
      </c>
    </row>
    <row r="91" spans="1:3" ht="14.25">
      <c r="A91" s="5" t="s">
        <v>55</v>
      </c>
      <c r="B91" s="1"/>
      <c r="C91" s="21">
        <f>C86-C90</f>
        <v>-11760.47</v>
      </c>
    </row>
    <row r="92" spans="1:3" ht="14.25">
      <c r="A92" s="5" t="s">
        <v>23</v>
      </c>
      <c r="B92" s="1"/>
      <c r="C92" s="8"/>
    </row>
    <row r="93" spans="1:3" ht="14.25">
      <c r="A93" s="9" t="s">
        <v>5</v>
      </c>
      <c r="B93" s="1"/>
      <c r="C93" s="8"/>
    </row>
    <row r="94" spans="1:3" ht="14.25">
      <c r="A94" s="5" t="s">
        <v>56</v>
      </c>
      <c r="B94" s="1"/>
      <c r="C94" s="8">
        <v>0</v>
      </c>
    </row>
    <row r="95" spans="1:3" ht="14.25">
      <c r="A95" s="3" t="s">
        <v>57</v>
      </c>
      <c r="B95" s="1"/>
      <c r="C95" s="21">
        <v>0</v>
      </c>
    </row>
    <row r="96" spans="1:3" ht="14.25">
      <c r="A96" s="6" t="s">
        <v>58</v>
      </c>
      <c r="B96" s="1"/>
      <c r="C96" s="21">
        <f>SUM(C94:C95)</f>
        <v>0</v>
      </c>
    </row>
    <row r="97" spans="1:3" ht="14.25">
      <c r="A97" s="9" t="s">
        <v>9</v>
      </c>
      <c r="B97" s="1"/>
      <c r="C97" s="8"/>
    </row>
    <row r="98" spans="1:3" ht="14.25">
      <c r="A98" s="5" t="s">
        <v>59</v>
      </c>
      <c r="B98" s="1"/>
      <c r="C98" s="8">
        <v>0</v>
      </c>
    </row>
    <row r="99" spans="1:3" ht="15" thickBot="1">
      <c r="A99" s="5" t="s">
        <v>21</v>
      </c>
      <c r="B99" s="1"/>
      <c r="C99" s="21">
        <f>SUM(C98:C98)</f>
        <v>0</v>
      </c>
    </row>
    <row r="100" spans="1:3" ht="14.25">
      <c r="A100" s="5" t="s">
        <v>62</v>
      </c>
      <c r="B100" s="1"/>
      <c r="C100" s="21">
        <f>C96-C99</f>
        <v>0</v>
      </c>
    </row>
    <row r="101" spans="1:3" ht="14.25">
      <c r="A101" s="5" t="s">
        <v>63</v>
      </c>
      <c r="B101" s="45"/>
      <c r="C101" s="8"/>
    </row>
    <row r="102" spans="1:3" ht="14.25">
      <c r="A102" s="5" t="s">
        <v>64</v>
      </c>
      <c r="B102" s="45"/>
      <c r="C102" s="8">
        <f>C100+C91+C81</f>
        <v>548341.2700000001</v>
      </c>
    </row>
    <row r="103" spans="1:3" ht="14.25">
      <c r="A103" s="5" t="s">
        <v>65</v>
      </c>
      <c r="B103" s="4"/>
      <c r="C103" s="28">
        <v>1045181.57</v>
      </c>
    </row>
    <row r="104" spans="1:5" ht="14.25">
      <c r="A104" s="5" t="s">
        <v>66</v>
      </c>
      <c r="B104" s="4"/>
      <c r="C104" s="21">
        <f>SUM(C102:C103)</f>
        <v>1593522.84</v>
      </c>
      <c r="E104" s="26"/>
    </row>
    <row r="105" spans="1:3" ht="14.25">
      <c r="A105" s="5"/>
      <c r="B105" s="4"/>
      <c r="C105" s="8"/>
    </row>
    <row r="106" spans="1:3" ht="14.25">
      <c r="A106" s="5"/>
      <c r="B106" s="4"/>
      <c r="C106" s="8"/>
    </row>
    <row r="107" spans="1:3" ht="15">
      <c r="A107" s="5"/>
      <c r="B107" s="38"/>
      <c r="C107" s="38"/>
    </row>
    <row r="108" spans="1:3" ht="15">
      <c r="A108" s="3" t="s">
        <v>74</v>
      </c>
      <c r="B108" s="42" t="s">
        <v>72</v>
      </c>
      <c r="C108" s="42"/>
    </row>
    <row r="110" spans="1:3" ht="15">
      <c r="A110" s="39" t="s">
        <v>69</v>
      </c>
      <c r="B110" s="43" t="s">
        <v>73</v>
      </c>
      <c r="C110" s="43"/>
    </row>
    <row r="111" spans="1:3" ht="15">
      <c r="A111" s="36" t="s">
        <v>70</v>
      </c>
      <c r="B111" s="44" t="s">
        <v>71</v>
      </c>
      <c r="C111" s="44"/>
    </row>
    <row r="112" spans="1:3" ht="15">
      <c r="A112" s="5"/>
      <c r="B112" s="4"/>
      <c r="C112" s="8"/>
    </row>
    <row r="113" ht="15">
      <c r="D113" s="2" t="s">
        <v>31</v>
      </c>
    </row>
    <row r="114" ht="15">
      <c r="A114" s="11"/>
    </row>
    <row r="115" ht="14.25">
      <c r="A115" s="12" t="s">
        <v>2</v>
      </c>
    </row>
    <row r="116" ht="14.25">
      <c r="A116" s="13" t="s">
        <v>32</v>
      </c>
    </row>
    <row r="117" ht="14.25">
      <c r="A117" s="13" t="s">
        <v>75</v>
      </c>
    </row>
    <row r="118" ht="14.25">
      <c r="A118" s="13" t="s">
        <v>68</v>
      </c>
    </row>
    <row r="119" ht="14.25">
      <c r="A119" s="14"/>
    </row>
    <row r="120" spans="1:3" ht="14.25">
      <c r="A120" s="3"/>
      <c r="B120" s="4" t="s">
        <v>0</v>
      </c>
      <c r="C120" s="15">
        <v>2018</v>
      </c>
    </row>
    <row r="121" spans="1:3" ht="14.25">
      <c r="A121" s="5" t="s">
        <v>4</v>
      </c>
      <c r="B121" s="3"/>
      <c r="C121" s="3"/>
    </row>
    <row r="122" spans="1:3" ht="14.25">
      <c r="A122" s="9" t="s">
        <v>5</v>
      </c>
      <c r="B122" s="1"/>
      <c r="C122" s="8"/>
    </row>
    <row r="123" spans="1:3" ht="14.25">
      <c r="A123" s="3" t="s">
        <v>34</v>
      </c>
      <c r="B123" s="1"/>
      <c r="C123" s="16">
        <f>SUM(C67+C10)</f>
        <v>891217.6300000001</v>
      </c>
    </row>
    <row r="124" spans="1:3" ht="14.25">
      <c r="A124" s="3" t="s">
        <v>35</v>
      </c>
      <c r="B124" s="1"/>
      <c r="C124" s="17">
        <f>C11</f>
        <v>16462251</v>
      </c>
    </row>
    <row r="125" spans="1:3" ht="14.25">
      <c r="A125" s="3" t="s">
        <v>36</v>
      </c>
      <c r="B125" s="1"/>
      <c r="C125" s="8">
        <f>C12</f>
        <v>1469520.3</v>
      </c>
    </row>
    <row r="126" spans="1:3" ht="14.25">
      <c r="A126" s="3" t="s">
        <v>37</v>
      </c>
      <c r="B126" s="1"/>
      <c r="C126" s="19">
        <f>C70+C13</f>
        <v>752.28</v>
      </c>
    </row>
    <row r="127" spans="1:3" ht="14.25">
      <c r="A127" s="3" t="s">
        <v>38</v>
      </c>
      <c r="B127" s="1"/>
      <c r="C127" s="8">
        <v>0</v>
      </c>
    </row>
    <row r="128" spans="1:3" ht="14.25">
      <c r="A128" s="3" t="s">
        <v>7</v>
      </c>
      <c r="B128" s="1"/>
      <c r="C128" s="21">
        <f>SUM('AnnexE-Trust'!C11+'Annex E CF-Gen'!C72+'Annex E CF-Gen'!C15)</f>
        <v>8098503.17</v>
      </c>
    </row>
    <row r="129" spans="1:3" ht="14.25">
      <c r="A129" s="5" t="s">
        <v>8</v>
      </c>
      <c r="B129" s="1"/>
      <c r="C129" s="21">
        <f>SUM(C123:C128)</f>
        <v>26922244.380000003</v>
      </c>
    </row>
    <row r="130" spans="1:3" ht="14.25">
      <c r="A130" s="9" t="s">
        <v>9</v>
      </c>
      <c r="B130" s="1"/>
      <c r="C130" s="8"/>
    </row>
    <row r="131" spans="1:3" ht="14.25">
      <c r="A131" s="5" t="s">
        <v>39</v>
      </c>
      <c r="B131" s="1"/>
      <c r="C131" s="8">
        <f>C18</f>
        <v>6978542.07</v>
      </c>
    </row>
    <row r="132" spans="1:3" ht="14.25">
      <c r="A132" s="5" t="s">
        <v>40</v>
      </c>
      <c r="B132" s="1"/>
      <c r="C132" s="19">
        <f>SUM(C76+C19+'AnnexE-Trust'!C15)</f>
        <v>13354891.690000001</v>
      </c>
    </row>
    <row r="133" spans="1:3" ht="14.25">
      <c r="A133" s="3" t="s">
        <v>41</v>
      </c>
      <c r="B133" s="1"/>
      <c r="C133" s="19">
        <f>C20</f>
        <v>0</v>
      </c>
    </row>
    <row r="134" spans="1:3" ht="14.25">
      <c r="A134" s="3" t="s">
        <v>42</v>
      </c>
      <c r="B134" s="1"/>
      <c r="C134" s="8">
        <f>C21</f>
        <v>171448.27</v>
      </c>
    </row>
    <row r="135" spans="1:3" ht="14.25">
      <c r="A135" s="3" t="s">
        <v>12</v>
      </c>
      <c r="B135" s="1"/>
      <c r="C135" s="22">
        <f>SUM(C79+C22)</f>
        <v>0</v>
      </c>
    </row>
    <row r="136" spans="1:3" ht="14.25">
      <c r="A136" s="5" t="s">
        <v>21</v>
      </c>
      <c r="B136" s="1"/>
      <c r="C136" s="21">
        <f>SUM(C131:C135)</f>
        <v>20504882.03</v>
      </c>
    </row>
    <row r="137" spans="1:3" ht="14.25">
      <c r="A137" s="5" t="s">
        <v>43</v>
      </c>
      <c r="B137" s="1"/>
      <c r="C137" s="21">
        <f>C129-C136</f>
        <v>6417362.3500000015</v>
      </c>
    </row>
    <row r="138" spans="1:3" ht="14.25">
      <c r="A138" s="5" t="s">
        <v>15</v>
      </c>
      <c r="B138" s="1"/>
      <c r="C138" s="8"/>
    </row>
    <row r="139" spans="1:3" ht="14.25">
      <c r="A139" s="9" t="s">
        <v>44</v>
      </c>
      <c r="B139" s="1"/>
      <c r="C139" s="8"/>
    </row>
    <row r="140" spans="1:3" ht="14.25">
      <c r="A140" s="3" t="s">
        <v>45</v>
      </c>
      <c r="B140" s="1"/>
      <c r="C140" s="8">
        <v>0</v>
      </c>
    </row>
    <row r="141" spans="1:3" ht="14.25">
      <c r="A141" s="3" t="s">
        <v>46</v>
      </c>
      <c r="B141" s="40"/>
      <c r="C141" s="8"/>
    </row>
    <row r="142" spans="1:3" ht="14.25">
      <c r="A142" s="3" t="s">
        <v>47</v>
      </c>
      <c r="B142" s="40"/>
      <c r="C142" s="8">
        <v>0</v>
      </c>
    </row>
    <row r="143" spans="1:3" ht="14.25">
      <c r="A143" s="3" t="s">
        <v>48</v>
      </c>
      <c r="B143" s="1"/>
      <c r="C143" s="8">
        <v>0</v>
      </c>
    </row>
    <row r="144" spans="1:3" ht="14.25">
      <c r="A144" s="3" t="s">
        <v>49</v>
      </c>
      <c r="B144" s="1"/>
      <c r="C144" s="8">
        <v>0</v>
      </c>
    </row>
    <row r="145" spans="1:3" ht="14.25">
      <c r="A145" s="5" t="s">
        <v>18</v>
      </c>
      <c r="B145" s="1"/>
      <c r="C145" s="23">
        <f>SUM(C140:C144)</f>
        <v>0</v>
      </c>
    </row>
    <row r="146" spans="1:3" ht="14.25">
      <c r="A146" s="9" t="s">
        <v>9</v>
      </c>
      <c r="B146" s="1"/>
      <c r="C146" s="8">
        <f>'AnnexE-Trust'!C25</f>
        <v>1571136.91</v>
      </c>
    </row>
    <row r="147" spans="1:3" ht="14.25">
      <c r="A147" s="3" t="s">
        <v>50</v>
      </c>
      <c r="B147" s="1"/>
      <c r="C147" s="8">
        <v>0</v>
      </c>
    </row>
    <row r="148" spans="1:3" ht="14.25">
      <c r="A148" s="5" t="s">
        <v>20</v>
      </c>
      <c r="B148" s="1"/>
      <c r="C148" s="27">
        <f>SUM(C89+C35)</f>
        <v>720955.51</v>
      </c>
    </row>
    <row r="149" spans="1:3" ht="14.25">
      <c r="A149" s="5" t="s">
        <v>51</v>
      </c>
      <c r="B149" s="1"/>
      <c r="C149" s="8">
        <v>0</v>
      </c>
    </row>
    <row r="150" spans="1:3" ht="14.25">
      <c r="A150" s="5" t="s">
        <v>52</v>
      </c>
      <c r="B150" s="1"/>
      <c r="C150" s="8">
        <v>0</v>
      </c>
    </row>
    <row r="151" spans="1:3" ht="14.25">
      <c r="A151" s="3" t="s">
        <v>53</v>
      </c>
      <c r="B151" s="1"/>
      <c r="C151" s="8">
        <v>0</v>
      </c>
    </row>
    <row r="152" spans="1:3" ht="14.25">
      <c r="A152" s="3" t="s">
        <v>54</v>
      </c>
      <c r="B152" s="1"/>
      <c r="C152" s="21">
        <v>0</v>
      </c>
    </row>
    <row r="153" spans="1:3" ht="14.25">
      <c r="A153" s="5" t="s">
        <v>21</v>
      </c>
      <c r="B153" s="1"/>
      <c r="C153" s="21">
        <f>SUM(C146:C152)</f>
        <v>2292092.42</v>
      </c>
    </row>
    <row r="154" spans="1:3" ht="14.25">
      <c r="A154" s="5" t="s">
        <v>55</v>
      </c>
      <c r="B154" s="1"/>
      <c r="C154" s="21">
        <f>C145-C153</f>
        <v>-2292092.42</v>
      </c>
    </row>
    <row r="155" spans="1:3" ht="14.25">
      <c r="A155" s="5" t="s">
        <v>23</v>
      </c>
      <c r="B155" s="1"/>
      <c r="C155" s="8"/>
    </row>
    <row r="156" spans="1:3" ht="14.25">
      <c r="A156" s="9" t="s">
        <v>5</v>
      </c>
      <c r="B156" s="1"/>
      <c r="C156" s="8"/>
    </row>
    <row r="157" spans="1:3" ht="14.25">
      <c r="A157" s="5" t="s">
        <v>56</v>
      </c>
      <c r="B157" s="1"/>
      <c r="C157" s="8">
        <v>0</v>
      </c>
    </row>
    <row r="158" spans="1:3" ht="14.25">
      <c r="A158" s="3" t="s">
        <v>57</v>
      </c>
      <c r="B158" s="1"/>
      <c r="C158" s="21">
        <v>0</v>
      </c>
    </row>
    <row r="159" spans="1:3" ht="14.25">
      <c r="A159" s="6" t="s">
        <v>58</v>
      </c>
      <c r="B159" s="1"/>
      <c r="C159" s="21">
        <f>SUM(C157:C158)</f>
        <v>0</v>
      </c>
    </row>
    <row r="160" spans="1:3" ht="14.25">
      <c r="A160" s="9" t="s">
        <v>9</v>
      </c>
      <c r="B160" s="1"/>
      <c r="C160" s="8"/>
    </row>
    <row r="161" spans="1:3" ht="14.25">
      <c r="A161" s="5" t="s">
        <v>59</v>
      </c>
      <c r="B161" s="1"/>
      <c r="C161" s="8">
        <v>0</v>
      </c>
    </row>
    <row r="162" spans="1:3" ht="14.25">
      <c r="A162" s="5" t="s">
        <v>60</v>
      </c>
      <c r="B162" s="1"/>
      <c r="C162" s="8">
        <v>0</v>
      </c>
    </row>
    <row r="163" spans="1:3" ht="14.25">
      <c r="A163" s="5" t="s">
        <v>61</v>
      </c>
      <c r="B163" s="1"/>
      <c r="C163" s="24">
        <f>C46</f>
        <v>629531.6</v>
      </c>
    </row>
    <row r="164" spans="1:3" ht="14.25">
      <c r="A164" s="5" t="s">
        <v>21</v>
      </c>
      <c r="B164" s="1"/>
      <c r="C164" s="21">
        <f>SUM(C161:C163)</f>
        <v>629531.6</v>
      </c>
    </row>
    <row r="165" spans="1:3" ht="14.25">
      <c r="A165" s="5" t="s">
        <v>62</v>
      </c>
      <c r="B165" s="1"/>
      <c r="C165" s="21">
        <f>C159-C164</f>
        <v>-629531.6</v>
      </c>
    </row>
    <row r="166" spans="1:3" ht="14.25">
      <c r="A166" s="5" t="s">
        <v>63</v>
      </c>
      <c r="B166" s="45"/>
      <c r="C166" s="8"/>
    </row>
    <row r="167" spans="1:3" ht="14.25">
      <c r="A167" s="5" t="s">
        <v>64</v>
      </c>
      <c r="B167" s="45"/>
      <c r="C167" s="8">
        <f>C165+C154+C137</f>
        <v>3495738.3300000015</v>
      </c>
    </row>
    <row r="168" spans="1:3" ht="14.25">
      <c r="A168" s="5" t="s">
        <v>65</v>
      </c>
      <c r="B168" s="4"/>
      <c r="C168" s="25">
        <f>SUM('AnnexE-Trust'!C36+'Annex E CF-Gen'!C103+'Annex E CF-Gen'!C51)</f>
        <v>32198817.23</v>
      </c>
    </row>
    <row r="169" spans="1:5" ht="14.25">
      <c r="A169" s="5" t="s">
        <v>66</v>
      </c>
      <c r="B169" s="4"/>
      <c r="C169" s="21">
        <f>SUM(C167:C168)</f>
        <v>35694555.56</v>
      </c>
      <c r="E169" s="26"/>
    </row>
    <row r="173" spans="2:3" ht="14.25">
      <c r="B173" s="38"/>
      <c r="C173" s="38"/>
    </row>
    <row r="176" spans="1:3" ht="15">
      <c r="A176" s="3" t="s">
        <v>74</v>
      </c>
      <c r="B176" s="42" t="s">
        <v>72</v>
      </c>
      <c r="C176" s="42"/>
    </row>
    <row r="178" spans="1:3" ht="15">
      <c r="A178" s="39" t="s">
        <v>69</v>
      </c>
      <c r="B178" s="43" t="s">
        <v>73</v>
      </c>
      <c r="C178" s="43"/>
    </row>
    <row r="179" spans="1:3" ht="15">
      <c r="A179" s="36" t="s">
        <v>70</v>
      </c>
      <c r="B179" s="44" t="s">
        <v>71</v>
      </c>
      <c r="C179" s="44"/>
    </row>
  </sheetData>
  <sheetProtection password="E343" sheet="1" objects="1" scenarios="1" selectLockedCells="1" selectUnlockedCells="1"/>
  <mergeCells count="14">
    <mergeCell ref="B179:C179"/>
    <mergeCell ref="B54:C54"/>
    <mergeCell ref="B56:C56"/>
    <mergeCell ref="B57:C57"/>
    <mergeCell ref="B108:C108"/>
    <mergeCell ref="B178:C178"/>
    <mergeCell ref="B110:C110"/>
    <mergeCell ref="B111:C111"/>
    <mergeCell ref="B176:C176"/>
    <mergeCell ref="B28:B29"/>
    <mergeCell ref="B49:B50"/>
    <mergeCell ref="B101:B102"/>
    <mergeCell ref="B141:B142"/>
    <mergeCell ref="B166:B167"/>
  </mergeCells>
  <printOptions/>
  <pageMargins left="0.7" right="0.7" top="0.25" bottom="0.39" header="0.16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2018-12-20T05:56:06Z</cp:lastPrinted>
  <dcterms:created xsi:type="dcterms:W3CDTF">2016-02-17T01:25:54Z</dcterms:created>
  <dcterms:modified xsi:type="dcterms:W3CDTF">2018-12-28T03:14:42Z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